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<sst xmlns="http://schemas.openxmlformats.org/spreadsheetml/2006/main" count="481" uniqueCount="244">
  <si>
    <t>小学文化课教师101（38人）</t>
  </si>
  <si>
    <t>姓名</t>
  </si>
  <si>
    <t>性别</t>
  </si>
  <si>
    <t>准考证号</t>
  </si>
  <si>
    <t>王福会</t>
  </si>
  <si>
    <t>女</t>
  </si>
  <si>
    <t>刘凝</t>
  </si>
  <si>
    <t>杨玉莹</t>
  </si>
  <si>
    <t>秦悦</t>
  </si>
  <si>
    <t>董莹莹</t>
  </si>
  <si>
    <t>张霞</t>
  </si>
  <si>
    <t>马凯婷</t>
  </si>
  <si>
    <t>申海磊</t>
  </si>
  <si>
    <t>男</t>
  </si>
  <si>
    <t>赵东旭</t>
  </si>
  <si>
    <t>宋恒</t>
  </si>
  <si>
    <t>张芦</t>
  </si>
  <si>
    <t>刘晓燕</t>
  </si>
  <si>
    <t>张莉</t>
  </si>
  <si>
    <t>李洪叶</t>
  </si>
  <si>
    <t>尹明明</t>
  </si>
  <si>
    <t>尚晓洁</t>
  </si>
  <si>
    <t>高蓉蓉</t>
  </si>
  <si>
    <t>尚然文</t>
  </si>
  <si>
    <t>岳忠伟</t>
  </si>
  <si>
    <t>范明智</t>
  </si>
  <si>
    <t>尚宁</t>
  </si>
  <si>
    <t>马梅珍</t>
  </si>
  <si>
    <t>陈国宁</t>
  </si>
  <si>
    <t>辛琳娜</t>
  </si>
  <si>
    <t>高宇</t>
  </si>
  <si>
    <t>付春香</t>
  </si>
  <si>
    <t>岳召阳</t>
  </si>
  <si>
    <t>冯淑静</t>
  </si>
  <si>
    <t>张昭</t>
  </si>
  <si>
    <t>张新朔</t>
  </si>
  <si>
    <t>郭少信</t>
  </si>
  <si>
    <t>马海真</t>
  </si>
  <si>
    <t>杜喜平</t>
  </si>
  <si>
    <t>郝珊珊</t>
  </si>
  <si>
    <t>郝忠洋</t>
  </si>
  <si>
    <t>刘广宇</t>
  </si>
  <si>
    <t>侯广胜</t>
  </si>
  <si>
    <t>赵丹丹</t>
  </si>
  <si>
    <t>小学文化课教师102（117人）</t>
  </si>
  <si>
    <t>刘晓</t>
  </si>
  <si>
    <t>马静娴</t>
  </si>
  <si>
    <t>马文晗</t>
  </si>
  <si>
    <t>李金蔓</t>
  </si>
  <si>
    <t>董兵</t>
  </si>
  <si>
    <t>陈英新</t>
  </si>
  <si>
    <t>李彤</t>
  </si>
  <si>
    <t>付晓艺</t>
  </si>
  <si>
    <t>孙立常</t>
  </si>
  <si>
    <t>王静</t>
  </si>
  <si>
    <t>张祎</t>
  </si>
  <si>
    <t>马子琳</t>
  </si>
  <si>
    <t>郭塞轩</t>
  </si>
  <si>
    <t>孟子彦</t>
  </si>
  <si>
    <t>张蕊</t>
  </si>
  <si>
    <t>李梦杰</t>
  </si>
  <si>
    <t>李林龙</t>
  </si>
  <si>
    <t>王兴龙</t>
  </si>
  <si>
    <t>刘丽叶</t>
  </si>
  <si>
    <t>刘晓研</t>
  </si>
  <si>
    <t>韩长贺</t>
  </si>
  <si>
    <t>寇文铷</t>
  </si>
  <si>
    <t>臧媛媛</t>
  </si>
  <si>
    <t>范泽宁</t>
  </si>
  <si>
    <t>刘晓蕾</t>
  </si>
  <si>
    <t>孙薇</t>
  </si>
  <si>
    <t>李佳静</t>
  </si>
  <si>
    <t>徐上朋</t>
  </si>
  <si>
    <t>邢延伟</t>
  </si>
  <si>
    <t>韩业翔</t>
  </si>
  <si>
    <t>尚晓敏</t>
  </si>
  <si>
    <t>杨红章</t>
  </si>
  <si>
    <t>张紫祎</t>
  </si>
  <si>
    <t>李瑞芳</t>
  </si>
  <si>
    <t>芦晓妍</t>
  </si>
  <si>
    <t>马卓</t>
  </si>
  <si>
    <t>乔婉莹</t>
  </si>
  <si>
    <t>胡晓</t>
  </si>
  <si>
    <t>胡玉雪</t>
  </si>
  <si>
    <t>宋雅</t>
  </si>
  <si>
    <t>刘静</t>
  </si>
  <si>
    <t>王立新</t>
  </si>
  <si>
    <t>孙旭景</t>
  </si>
  <si>
    <t>孟科印</t>
  </si>
  <si>
    <t>杨敏君</t>
  </si>
  <si>
    <t>姚晓振</t>
  </si>
  <si>
    <t>吴洁莹</t>
  </si>
  <si>
    <t>张晶</t>
  </si>
  <si>
    <t>高倩</t>
  </si>
  <si>
    <t>李鹏飞</t>
  </si>
  <si>
    <t>李华宁</t>
  </si>
  <si>
    <t>郭建青</t>
  </si>
  <si>
    <t>张林姣</t>
  </si>
  <si>
    <t>国洋</t>
  </si>
  <si>
    <t>张璐杰</t>
  </si>
  <si>
    <t>路展</t>
  </si>
  <si>
    <t>赵樟楠</t>
  </si>
  <si>
    <t>赵利佳</t>
  </si>
  <si>
    <t>董雪婷</t>
  </si>
  <si>
    <t>师郡贤</t>
  </si>
  <si>
    <t>张倩</t>
  </si>
  <si>
    <t>马学良</t>
  </si>
  <si>
    <t>张唯伟</t>
  </si>
  <si>
    <t>张梦倩</t>
  </si>
  <si>
    <t>脱鸽平</t>
  </si>
  <si>
    <t>于建平</t>
  </si>
  <si>
    <t>王霄</t>
  </si>
  <si>
    <t>韩卉琳</t>
  </si>
  <si>
    <t>夏中山</t>
  </si>
  <si>
    <t>许英娇</t>
  </si>
  <si>
    <t>张学洁</t>
  </si>
  <si>
    <t>张婷婷</t>
  </si>
  <si>
    <t>张嘉雷</t>
  </si>
  <si>
    <t>韩立彩</t>
  </si>
  <si>
    <t>魏佳丽</t>
  </si>
  <si>
    <t>张旭阳</t>
  </si>
  <si>
    <t>王微雪</t>
  </si>
  <si>
    <t>刘梦圆</t>
  </si>
  <si>
    <t>王伟</t>
  </si>
  <si>
    <t>冯立圆</t>
  </si>
  <si>
    <t>于文会</t>
  </si>
  <si>
    <t>蓝美景</t>
  </si>
  <si>
    <t>肖玄佳</t>
  </si>
  <si>
    <t>郝文欣</t>
  </si>
  <si>
    <t>贾志杰</t>
  </si>
  <si>
    <t>李丽花</t>
  </si>
  <si>
    <t>巩立禾</t>
  </si>
  <si>
    <t>郝钰潇</t>
  </si>
  <si>
    <t>孙灿瑜</t>
  </si>
  <si>
    <t>郝晨硕</t>
  </si>
  <si>
    <t>郭晓阳</t>
  </si>
  <si>
    <t>刘洲</t>
  </si>
  <si>
    <t>孙小涵</t>
  </si>
  <si>
    <t>姚静</t>
  </si>
  <si>
    <t>张雨曼</t>
  </si>
  <si>
    <t>周宁</t>
  </si>
  <si>
    <t>任占洲</t>
  </si>
  <si>
    <t>刘艺萱</t>
  </si>
  <si>
    <t>李坤</t>
  </si>
  <si>
    <t>张文静</t>
  </si>
  <si>
    <t>常丽艳</t>
  </si>
  <si>
    <t>赵欣叶</t>
  </si>
  <si>
    <t>李铱柯</t>
  </si>
  <si>
    <t>闫童童</t>
  </si>
  <si>
    <t>刘娟</t>
  </si>
  <si>
    <t>魏华戌</t>
  </si>
  <si>
    <t>2010201815</t>
  </si>
  <si>
    <t>朱欣凤</t>
  </si>
  <si>
    <t>2010203308</t>
  </si>
  <si>
    <t>贾胜倩</t>
  </si>
  <si>
    <t>2010201518</t>
  </si>
  <si>
    <t>连晓颖</t>
  </si>
  <si>
    <t>2010203506</t>
  </si>
  <si>
    <t>曹玉聪</t>
  </si>
  <si>
    <t>2010201420</t>
  </si>
  <si>
    <t>贺琼</t>
  </si>
  <si>
    <t>2010202229</t>
  </si>
  <si>
    <t>李红</t>
  </si>
  <si>
    <t>2010203125</t>
  </si>
  <si>
    <t>尹博琳</t>
  </si>
  <si>
    <t>2010202501</t>
  </si>
  <si>
    <t>唐胜贤</t>
  </si>
  <si>
    <t>2010201309</t>
  </si>
  <si>
    <t>侯月</t>
  </si>
  <si>
    <t>2010202310</t>
  </si>
  <si>
    <t>张继赛</t>
  </si>
  <si>
    <t>王晓颖</t>
  </si>
  <si>
    <t>小学音乐教师103（3人）</t>
  </si>
  <si>
    <t>李宁</t>
  </si>
  <si>
    <t>刘杰</t>
  </si>
  <si>
    <t>张英红</t>
  </si>
  <si>
    <t>小学体育教师104（4人）</t>
  </si>
  <si>
    <t>周晓桦</t>
  </si>
  <si>
    <t>陈凤娇</t>
  </si>
  <si>
    <t>陈靓</t>
  </si>
  <si>
    <t>宋鑫建</t>
  </si>
  <si>
    <t>小学美术教师105（5人）</t>
  </si>
  <si>
    <t>李睛</t>
  </si>
  <si>
    <t>于红睿</t>
  </si>
  <si>
    <t>杜佳培</t>
  </si>
  <si>
    <t>张楷</t>
  </si>
  <si>
    <t>王文婧</t>
  </si>
  <si>
    <t>初中文化课教师106（11人）</t>
  </si>
  <si>
    <t>高树娴</t>
  </si>
  <si>
    <t>袁洪倩</t>
  </si>
  <si>
    <t>卢月竹</t>
  </si>
  <si>
    <t>李春丽</t>
  </si>
  <si>
    <t>赵丽丽</t>
  </si>
  <si>
    <t>宋晓晴</t>
  </si>
  <si>
    <t>王竞一</t>
  </si>
  <si>
    <t>李雨桐</t>
  </si>
  <si>
    <t>张聪</t>
  </si>
  <si>
    <t>孟雅菲</t>
  </si>
  <si>
    <t>裴智俐</t>
  </si>
  <si>
    <t>2010604223</t>
  </si>
  <si>
    <t>初中体育教师107（2人）</t>
  </si>
  <si>
    <t>李颖</t>
  </si>
  <si>
    <t>马学涛</t>
  </si>
  <si>
    <t>高中文化课教师108（38人）</t>
  </si>
  <si>
    <t>赵丰</t>
  </si>
  <si>
    <t>夏英时</t>
  </si>
  <si>
    <t>崔洁</t>
  </si>
  <si>
    <t>关青云</t>
  </si>
  <si>
    <t>张丽静</t>
  </si>
  <si>
    <t>薛明明</t>
  </si>
  <si>
    <t>王磊</t>
  </si>
  <si>
    <t>刘燕</t>
  </si>
  <si>
    <t>马春玲</t>
  </si>
  <si>
    <t>李贝子</t>
  </si>
  <si>
    <t>王鹤</t>
  </si>
  <si>
    <t>吴爽</t>
  </si>
  <si>
    <t>攸关</t>
  </si>
  <si>
    <t>张荣洁</t>
  </si>
  <si>
    <t>赵晓康</t>
  </si>
  <si>
    <t>彭璇</t>
  </si>
  <si>
    <t>薄晓伟</t>
  </si>
  <si>
    <t>赵诺亚</t>
  </si>
  <si>
    <t>王更平</t>
  </si>
  <si>
    <t>贾宗浩</t>
  </si>
  <si>
    <t>周艳琳</t>
  </si>
  <si>
    <t>段晓赢</t>
  </si>
  <si>
    <t>许焕方</t>
  </si>
  <si>
    <t>董玉荣</t>
  </si>
  <si>
    <t>张杰</t>
  </si>
  <si>
    <t>张军田</t>
  </si>
  <si>
    <t>谷世豪</t>
  </si>
  <si>
    <t>谢震</t>
  </si>
  <si>
    <t>赵庆贺</t>
  </si>
  <si>
    <t>魏香杰</t>
  </si>
  <si>
    <t>邹莹</t>
  </si>
  <si>
    <t>师建卓</t>
  </si>
  <si>
    <t>鲍晨</t>
  </si>
  <si>
    <t>陈清</t>
  </si>
  <si>
    <t>孙晓艺</t>
  </si>
  <si>
    <t>康红梅</t>
  </si>
  <si>
    <t>王晓烨</t>
  </si>
  <si>
    <t>2010807813</t>
  </si>
  <si>
    <t>齐静</t>
  </si>
  <si>
    <t>2010806111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</si>
</sst>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仿宋"/>
      <family val="3"/>
    </font>
    <font>
      <sz val="14"/>
      <name val="宋体"/>
      <family val="0"/>
    </font>
    <font>
      <b/>
      <sz val="18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name val="仿宋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b/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4"/>
  <sheetViews>
    <sheetView tabSelected="1" zoomScaleSheetLayoutView="100" workbookViewId="0" topLeftCell="A148">
      <selection activeCell="F157" sqref="F157"/>
    </sheetView>
  </sheetViews>
  <sheetFormatPr defaultColWidth="9.00390625" defaultRowHeight="14.25"/>
  <cols>
    <col min="1" max="1" width="21.125" style="2" customWidth="1"/>
    <col min="2" max="2" width="11.125" style="2" customWidth="1"/>
    <col min="3" max="3" width="23.50390625" style="2" customWidth="1"/>
  </cols>
  <sheetData>
    <row r="1" spans="1:3" ht="22.5">
      <c r="A1" s="3" t="s">
        <v>0</v>
      </c>
      <c r="B1" s="4"/>
      <c r="C1" s="4"/>
    </row>
    <row r="2" spans="1:3" ht="18.75">
      <c r="A2" s="5" t="s">
        <v>1</v>
      </c>
      <c r="B2" s="5" t="s">
        <v>2</v>
      </c>
      <c r="C2" s="5" t="s">
        <v>3</v>
      </c>
    </row>
    <row r="3" spans="1:3" ht="18.75">
      <c r="A3" s="6" t="s">
        <v>4</v>
      </c>
      <c r="B3" s="6" t="s">
        <v>5</v>
      </c>
      <c r="C3" s="6" t="str">
        <f>"2010100107"</f>
        <v>2010100107</v>
      </c>
    </row>
    <row r="4" spans="1:3" ht="18.75">
      <c r="A4" s="6" t="s">
        <v>6</v>
      </c>
      <c r="B4" s="6" t="s">
        <v>5</v>
      </c>
      <c r="C4" s="6" t="str">
        <f>"2010100120"</f>
        <v>2010100120</v>
      </c>
    </row>
    <row r="5" spans="1:3" ht="18.75">
      <c r="A5" s="6" t="s">
        <v>7</v>
      </c>
      <c r="B5" s="6" t="s">
        <v>5</v>
      </c>
      <c r="C5" s="6" t="str">
        <f>"2010100129"</f>
        <v>2010100129</v>
      </c>
    </row>
    <row r="6" spans="1:3" ht="18.75">
      <c r="A6" s="6" t="s">
        <v>8</v>
      </c>
      <c r="B6" s="6" t="s">
        <v>5</v>
      </c>
      <c r="C6" s="6" t="str">
        <f>"2010100130"</f>
        <v>2010100130</v>
      </c>
    </row>
    <row r="7" spans="1:3" ht="18.75">
      <c r="A7" s="6" t="s">
        <v>9</v>
      </c>
      <c r="B7" s="6" t="s">
        <v>5</v>
      </c>
      <c r="C7" s="6" t="str">
        <f>"2010100213"</f>
        <v>2010100213</v>
      </c>
    </row>
    <row r="8" spans="1:3" ht="18.75">
      <c r="A8" s="6" t="s">
        <v>10</v>
      </c>
      <c r="B8" s="6" t="s">
        <v>5</v>
      </c>
      <c r="C8" s="6" t="str">
        <f>"2010100223"</f>
        <v>2010100223</v>
      </c>
    </row>
    <row r="9" spans="1:3" ht="18.75">
      <c r="A9" s="6" t="s">
        <v>11</v>
      </c>
      <c r="B9" s="6" t="s">
        <v>5</v>
      </c>
      <c r="C9" s="6" t="str">
        <f>"2010100228"</f>
        <v>2010100228</v>
      </c>
    </row>
    <row r="10" spans="1:3" ht="18.75">
      <c r="A10" s="6" t="s">
        <v>12</v>
      </c>
      <c r="B10" s="6" t="s">
        <v>13</v>
      </c>
      <c r="C10" s="6" t="str">
        <f>"2010100309"</f>
        <v>2010100309</v>
      </c>
    </row>
    <row r="11" spans="1:3" ht="18.75">
      <c r="A11" s="6" t="s">
        <v>14</v>
      </c>
      <c r="B11" s="6" t="s">
        <v>13</v>
      </c>
      <c r="C11" s="6" t="str">
        <f>"2010100310"</f>
        <v>2010100310</v>
      </c>
    </row>
    <row r="12" spans="1:3" ht="18.75">
      <c r="A12" s="6" t="s">
        <v>15</v>
      </c>
      <c r="B12" s="6" t="s">
        <v>13</v>
      </c>
      <c r="C12" s="6" t="str">
        <f>"2010100316"</f>
        <v>2010100316</v>
      </c>
    </row>
    <row r="13" spans="1:3" ht="18.75">
      <c r="A13" s="7" t="s">
        <v>16</v>
      </c>
      <c r="B13" s="7" t="s">
        <v>5</v>
      </c>
      <c r="C13" s="7" t="str">
        <f>"2010100404"</f>
        <v>2010100404</v>
      </c>
    </row>
    <row r="14" spans="1:3" ht="18.75">
      <c r="A14" s="6" t="s">
        <v>17</v>
      </c>
      <c r="B14" s="6" t="s">
        <v>5</v>
      </c>
      <c r="C14" s="6" t="str">
        <f>"2010100409"</f>
        <v>2010100409</v>
      </c>
    </row>
    <row r="15" spans="1:3" ht="18.75">
      <c r="A15" s="6" t="s">
        <v>18</v>
      </c>
      <c r="B15" s="6" t="s">
        <v>5</v>
      </c>
      <c r="C15" s="6" t="str">
        <f>"2010100511"</f>
        <v>2010100511</v>
      </c>
    </row>
    <row r="16" spans="1:3" ht="18.75">
      <c r="A16" s="6" t="s">
        <v>19</v>
      </c>
      <c r="B16" s="6" t="s">
        <v>5</v>
      </c>
      <c r="C16" s="6" t="str">
        <f>"2010100604"</f>
        <v>2010100604</v>
      </c>
    </row>
    <row r="17" spans="1:3" ht="18.75">
      <c r="A17" s="6" t="s">
        <v>20</v>
      </c>
      <c r="B17" s="6" t="s">
        <v>5</v>
      </c>
      <c r="C17" s="6" t="str">
        <f>"2010100612"</f>
        <v>2010100612</v>
      </c>
    </row>
    <row r="18" spans="1:3" ht="18.75">
      <c r="A18" s="6" t="s">
        <v>21</v>
      </c>
      <c r="B18" s="6" t="s">
        <v>5</v>
      </c>
      <c r="C18" s="6" t="str">
        <f>"2010100615"</f>
        <v>2010100615</v>
      </c>
    </row>
    <row r="19" spans="1:3" ht="18.75">
      <c r="A19" s="6" t="s">
        <v>22</v>
      </c>
      <c r="B19" s="6" t="s">
        <v>5</v>
      </c>
      <c r="C19" s="6" t="str">
        <f>"2010100703"</f>
        <v>2010100703</v>
      </c>
    </row>
    <row r="20" spans="1:3" ht="18.75">
      <c r="A20" s="6" t="s">
        <v>23</v>
      </c>
      <c r="B20" s="6" t="s">
        <v>5</v>
      </c>
      <c r="C20" s="6" t="str">
        <f>"2010100704"</f>
        <v>2010100704</v>
      </c>
    </row>
    <row r="21" spans="1:3" ht="18.75">
      <c r="A21" s="7" t="s">
        <v>24</v>
      </c>
      <c r="B21" s="7" t="s">
        <v>5</v>
      </c>
      <c r="C21" s="7" t="str">
        <f>"2010100714"</f>
        <v>2010100714</v>
      </c>
    </row>
    <row r="22" spans="1:3" ht="18.75">
      <c r="A22" s="6" t="s">
        <v>25</v>
      </c>
      <c r="B22" s="6" t="s">
        <v>5</v>
      </c>
      <c r="C22" s="6" t="str">
        <f>"2010100715"</f>
        <v>2010100715</v>
      </c>
    </row>
    <row r="23" spans="1:3" ht="18.75">
      <c r="A23" s="6" t="s">
        <v>26</v>
      </c>
      <c r="B23" s="6" t="s">
        <v>5</v>
      </c>
      <c r="C23" s="6" t="str">
        <f>"2010100719"</f>
        <v>2010100719</v>
      </c>
    </row>
    <row r="24" spans="1:3" ht="18.75">
      <c r="A24" s="6" t="s">
        <v>27</v>
      </c>
      <c r="B24" s="6" t="s">
        <v>5</v>
      </c>
      <c r="C24" s="6" t="str">
        <f>"2010100727"</f>
        <v>2010100727</v>
      </c>
    </row>
    <row r="25" spans="1:3" ht="18.75">
      <c r="A25" s="6" t="s">
        <v>28</v>
      </c>
      <c r="B25" s="6" t="s">
        <v>13</v>
      </c>
      <c r="C25" s="6" t="str">
        <f>"2010100806"</f>
        <v>2010100806</v>
      </c>
    </row>
    <row r="26" spans="1:3" ht="18.75">
      <c r="A26" s="6" t="s">
        <v>29</v>
      </c>
      <c r="B26" s="6" t="s">
        <v>5</v>
      </c>
      <c r="C26" s="6" t="str">
        <f>"2010100817"</f>
        <v>2010100817</v>
      </c>
    </row>
    <row r="27" spans="1:3" ht="18.75">
      <c r="A27" s="6" t="s">
        <v>30</v>
      </c>
      <c r="B27" s="6" t="s">
        <v>13</v>
      </c>
      <c r="C27" s="6" t="str">
        <f>"2010100818"</f>
        <v>2010100818</v>
      </c>
    </row>
    <row r="28" spans="1:3" ht="18.75">
      <c r="A28" s="6" t="s">
        <v>31</v>
      </c>
      <c r="B28" s="6" t="s">
        <v>5</v>
      </c>
      <c r="C28" s="6" t="str">
        <f>"2010100824"</f>
        <v>2010100824</v>
      </c>
    </row>
    <row r="29" spans="1:3" ht="18.75">
      <c r="A29" s="6" t="s">
        <v>32</v>
      </c>
      <c r="B29" s="6" t="s">
        <v>13</v>
      </c>
      <c r="C29" s="6" t="str">
        <f>"2010100903"</f>
        <v>2010100903</v>
      </c>
    </row>
    <row r="30" spans="1:3" ht="18.75">
      <c r="A30" s="6" t="s">
        <v>33</v>
      </c>
      <c r="B30" s="6" t="s">
        <v>5</v>
      </c>
      <c r="C30" s="6" t="str">
        <f>"2010100904"</f>
        <v>2010100904</v>
      </c>
    </row>
    <row r="31" spans="1:3" ht="18.75">
      <c r="A31" s="7" t="s">
        <v>34</v>
      </c>
      <c r="B31" s="7" t="s">
        <v>13</v>
      </c>
      <c r="C31" s="7" t="str">
        <f>"2010100905"</f>
        <v>2010100905</v>
      </c>
    </row>
    <row r="32" spans="1:3" ht="18.75">
      <c r="A32" s="6" t="s">
        <v>35</v>
      </c>
      <c r="B32" s="6" t="s">
        <v>5</v>
      </c>
      <c r="C32" s="6" t="str">
        <f>"2010100908"</f>
        <v>2010100908</v>
      </c>
    </row>
    <row r="33" spans="1:3" ht="18.75">
      <c r="A33" s="6" t="s">
        <v>36</v>
      </c>
      <c r="B33" s="6" t="s">
        <v>13</v>
      </c>
      <c r="C33" s="6" t="str">
        <f>"2010100912"</f>
        <v>2010100912</v>
      </c>
    </row>
    <row r="34" spans="1:3" ht="18.75">
      <c r="A34" s="6" t="s">
        <v>37</v>
      </c>
      <c r="B34" s="6" t="s">
        <v>5</v>
      </c>
      <c r="C34" s="6" t="str">
        <f>"2010100921"</f>
        <v>2010100921</v>
      </c>
    </row>
    <row r="35" spans="1:3" ht="18.75">
      <c r="A35" s="6" t="s">
        <v>38</v>
      </c>
      <c r="B35" s="6" t="s">
        <v>5</v>
      </c>
      <c r="C35" s="6" t="str">
        <f>"2010100929"</f>
        <v>2010100929</v>
      </c>
    </row>
    <row r="36" spans="1:3" ht="18.75">
      <c r="A36" s="6" t="s">
        <v>39</v>
      </c>
      <c r="B36" s="6" t="s">
        <v>5</v>
      </c>
      <c r="C36" s="6" t="str">
        <f>"2010101007"</f>
        <v>2010101007</v>
      </c>
    </row>
    <row r="37" spans="1:3" ht="18.75">
      <c r="A37" s="7" t="s">
        <v>40</v>
      </c>
      <c r="B37" s="7" t="s">
        <v>13</v>
      </c>
      <c r="C37" s="7" t="str">
        <f>"2010101010"</f>
        <v>2010101010</v>
      </c>
    </row>
    <row r="38" spans="1:3" ht="18.75">
      <c r="A38" s="6" t="s">
        <v>41</v>
      </c>
      <c r="B38" s="6" t="s">
        <v>13</v>
      </c>
      <c r="C38" s="6" t="str">
        <f>"2010101017"</f>
        <v>2010101017</v>
      </c>
    </row>
    <row r="39" spans="1:3" ht="18.75">
      <c r="A39" s="8" t="s">
        <v>42</v>
      </c>
      <c r="B39" s="8" t="s">
        <v>13</v>
      </c>
      <c r="C39" s="8">
        <v>2010100525</v>
      </c>
    </row>
    <row r="40" spans="1:3" ht="18.75">
      <c r="A40" s="8" t="s">
        <v>43</v>
      </c>
      <c r="B40" s="8" t="s">
        <v>5</v>
      </c>
      <c r="C40" s="8">
        <v>2010100819</v>
      </c>
    </row>
    <row r="41" spans="1:3" ht="22.5">
      <c r="A41" s="3" t="s">
        <v>44</v>
      </c>
      <c r="B41" s="9"/>
      <c r="C41" s="9"/>
    </row>
    <row r="42" spans="1:3" s="1" customFormat="1" ht="21.75" customHeight="1">
      <c r="A42" s="5" t="s">
        <v>1</v>
      </c>
      <c r="B42" s="5" t="s">
        <v>2</v>
      </c>
      <c r="C42" s="5" t="s">
        <v>3</v>
      </c>
    </row>
    <row r="43" spans="1:3" s="1" customFormat="1" ht="21.75" customHeight="1">
      <c r="A43" s="6" t="s">
        <v>45</v>
      </c>
      <c r="B43" s="6" t="s">
        <v>5</v>
      </c>
      <c r="C43" s="6" t="str">
        <f>"2010201103"</f>
        <v>2010201103</v>
      </c>
    </row>
    <row r="44" spans="1:3" s="1" customFormat="1" ht="21.75" customHeight="1">
      <c r="A44" s="6" t="s">
        <v>46</v>
      </c>
      <c r="B44" s="6" t="s">
        <v>5</v>
      </c>
      <c r="C44" s="6" t="str">
        <f>"2010201115"</f>
        <v>2010201115</v>
      </c>
    </row>
    <row r="45" spans="1:3" s="1" customFormat="1" ht="21.75" customHeight="1">
      <c r="A45" s="6" t="s">
        <v>47</v>
      </c>
      <c r="B45" s="6" t="s">
        <v>5</v>
      </c>
      <c r="C45" s="6" t="str">
        <f>"2010201120"</f>
        <v>2010201120</v>
      </c>
    </row>
    <row r="46" spans="1:3" s="1" customFormat="1" ht="21.75" customHeight="1">
      <c r="A46" s="6" t="s">
        <v>48</v>
      </c>
      <c r="B46" s="6" t="s">
        <v>5</v>
      </c>
      <c r="C46" s="6" t="str">
        <f>"2010201121"</f>
        <v>2010201121</v>
      </c>
    </row>
    <row r="47" spans="1:3" s="1" customFormat="1" ht="21.75" customHeight="1">
      <c r="A47" s="6" t="s">
        <v>49</v>
      </c>
      <c r="B47" s="6" t="s">
        <v>5</v>
      </c>
      <c r="C47" s="6" t="str">
        <f>"2010201122"</f>
        <v>2010201122</v>
      </c>
    </row>
    <row r="48" spans="1:3" s="1" customFormat="1" ht="21.75" customHeight="1">
      <c r="A48" s="6" t="s">
        <v>50</v>
      </c>
      <c r="B48" s="6" t="s">
        <v>5</v>
      </c>
      <c r="C48" s="6" t="str">
        <f>"2010201124"</f>
        <v>2010201124</v>
      </c>
    </row>
    <row r="49" spans="1:3" s="1" customFormat="1" ht="21.75" customHeight="1">
      <c r="A49" s="6" t="s">
        <v>51</v>
      </c>
      <c r="B49" s="6" t="s">
        <v>5</v>
      </c>
      <c r="C49" s="6" t="str">
        <f>"2010201125"</f>
        <v>2010201125</v>
      </c>
    </row>
    <row r="50" spans="1:3" s="1" customFormat="1" ht="21.75" customHeight="1">
      <c r="A50" s="6" t="s">
        <v>52</v>
      </c>
      <c r="B50" s="6" t="s">
        <v>5</v>
      </c>
      <c r="C50" s="6" t="str">
        <f>"2010201130"</f>
        <v>2010201130</v>
      </c>
    </row>
    <row r="51" spans="1:3" s="1" customFormat="1" ht="21.75" customHeight="1">
      <c r="A51" s="6" t="s">
        <v>53</v>
      </c>
      <c r="B51" s="6" t="s">
        <v>13</v>
      </c>
      <c r="C51" s="6" t="str">
        <f>"2010201221"</f>
        <v>2010201221</v>
      </c>
    </row>
    <row r="52" spans="1:3" s="1" customFormat="1" ht="21.75" customHeight="1">
      <c r="A52" s="6" t="s">
        <v>54</v>
      </c>
      <c r="B52" s="6" t="s">
        <v>5</v>
      </c>
      <c r="C52" s="6" t="str">
        <f>"2010201222"</f>
        <v>2010201222</v>
      </c>
    </row>
    <row r="53" spans="1:3" s="1" customFormat="1" ht="21.75" customHeight="1">
      <c r="A53" s="6" t="s">
        <v>55</v>
      </c>
      <c r="B53" s="6" t="s">
        <v>5</v>
      </c>
      <c r="C53" s="6" t="str">
        <f>"2010201304"</f>
        <v>2010201304</v>
      </c>
    </row>
    <row r="54" spans="1:3" s="1" customFormat="1" ht="21.75" customHeight="1">
      <c r="A54" s="6" t="s">
        <v>56</v>
      </c>
      <c r="B54" s="6" t="s">
        <v>5</v>
      </c>
      <c r="C54" s="6" t="str">
        <f>"2010201305"</f>
        <v>2010201305</v>
      </c>
    </row>
    <row r="55" spans="1:3" s="1" customFormat="1" ht="21.75" customHeight="1">
      <c r="A55" s="6" t="s">
        <v>57</v>
      </c>
      <c r="B55" s="6" t="s">
        <v>5</v>
      </c>
      <c r="C55" s="6" t="str">
        <f>"2010201308"</f>
        <v>2010201308</v>
      </c>
    </row>
    <row r="56" spans="1:3" s="1" customFormat="1" ht="21.75" customHeight="1">
      <c r="A56" s="6" t="s">
        <v>58</v>
      </c>
      <c r="B56" s="6" t="s">
        <v>5</v>
      </c>
      <c r="C56" s="6" t="str">
        <f>"2010201310"</f>
        <v>2010201310</v>
      </c>
    </row>
    <row r="57" spans="1:3" s="1" customFormat="1" ht="21.75" customHeight="1">
      <c r="A57" s="6" t="s">
        <v>59</v>
      </c>
      <c r="B57" s="6" t="s">
        <v>5</v>
      </c>
      <c r="C57" s="6" t="str">
        <f>"2010201313"</f>
        <v>2010201313</v>
      </c>
    </row>
    <row r="58" spans="1:3" s="1" customFormat="1" ht="21.75" customHeight="1">
      <c r="A58" s="6" t="s">
        <v>60</v>
      </c>
      <c r="B58" s="6" t="s">
        <v>5</v>
      </c>
      <c r="C58" s="6" t="str">
        <f>"2010201320"</f>
        <v>2010201320</v>
      </c>
    </row>
    <row r="59" spans="1:3" s="1" customFormat="1" ht="21.75" customHeight="1">
      <c r="A59" s="6" t="s">
        <v>61</v>
      </c>
      <c r="B59" s="6" t="s">
        <v>13</v>
      </c>
      <c r="C59" s="6" t="str">
        <f>"2010201321"</f>
        <v>2010201321</v>
      </c>
    </row>
    <row r="60" spans="1:3" s="1" customFormat="1" ht="21.75" customHeight="1">
      <c r="A60" s="6" t="s">
        <v>62</v>
      </c>
      <c r="B60" s="6" t="s">
        <v>13</v>
      </c>
      <c r="C60" s="6" t="str">
        <f>"2010201322"</f>
        <v>2010201322</v>
      </c>
    </row>
    <row r="61" spans="1:3" s="1" customFormat="1" ht="21.75" customHeight="1">
      <c r="A61" s="6" t="s">
        <v>63</v>
      </c>
      <c r="B61" s="6" t="s">
        <v>5</v>
      </c>
      <c r="C61" s="6" t="str">
        <f>"2010201324"</f>
        <v>2010201324</v>
      </c>
    </row>
    <row r="62" spans="1:3" s="1" customFormat="1" ht="21.75" customHeight="1">
      <c r="A62" s="6" t="s">
        <v>64</v>
      </c>
      <c r="B62" s="6" t="s">
        <v>5</v>
      </c>
      <c r="C62" s="6" t="str">
        <f>"2010201325"</f>
        <v>2010201325</v>
      </c>
    </row>
    <row r="63" spans="1:3" s="1" customFormat="1" ht="21.75" customHeight="1">
      <c r="A63" s="6" t="s">
        <v>65</v>
      </c>
      <c r="B63" s="6" t="s">
        <v>13</v>
      </c>
      <c r="C63" s="6" t="str">
        <f>"2010201402"</f>
        <v>2010201402</v>
      </c>
    </row>
    <row r="64" spans="1:3" s="1" customFormat="1" ht="21.75" customHeight="1">
      <c r="A64" s="6" t="s">
        <v>66</v>
      </c>
      <c r="B64" s="6" t="s">
        <v>5</v>
      </c>
      <c r="C64" s="6" t="str">
        <f>"2010201403"</f>
        <v>2010201403</v>
      </c>
    </row>
    <row r="65" spans="1:3" s="1" customFormat="1" ht="21.75" customHeight="1">
      <c r="A65" s="6" t="s">
        <v>67</v>
      </c>
      <c r="B65" s="6" t="s">
        <v>5</v>
      </c>
      <c r="C65" s="6" t="str">
        <f>"2010201404"</f>
        <v>2010201404</v>
      </c>
    </row>
    <row r="66" spans="1:3" s="1" customFormat="1" ht="21.75" customHeight="1">
      <c r="A66" s="6" t="s">
        <v>68</v>
      </c>
      <c r="B66" s="6" t="s">
        <v>13</v>
      </c>
      <c r="C66" s="6" t="str">
        <f>"2010201412"</f>
        <v>2010201412</v>
      </c>
    </row>
    <row r="67" spans="1:3" s="1" customFormat="1" ht="21.75" customHeight="1">
      <c r="A67" s="6" t="s">
        <v>69</v>
      </c>
      <c r="B67" s="6" t="s">
        <v>5</v>
      </c>
      <c r="C67" s="6" t="str">
        <f>"2010201428"</f>
        <v>2010201428</v>
      </c>
    </row>
    <row r="68" spans="1:3" s="1" customFormat="1" ht="21.75" customHeight="1">
      <c r="A68" s="6" t="s">
        <v>70</v>
      </c>
      <c r="B68" s="6" t="s">
        <v>5</v>
      </c>
      <c r="C68" s="6" t="str">
        <f>"2010201505"</f>
        <v>2010201505</v>
      </c>
    </row>
    <row r="69" spans="1:3" s="1" customFormat="1" ht="21.75" customHeight="1">
      <c r="A69" s="6" t="s">
        <v>71</v>
      </c>
      <c r="B69" s="6" t="s">
        <v>5</v>
      </c>
      <c r="C69" s="6" t="str">
        <f>"2010201510"</f>
        <v>2010201510</v>
      </c>
    </row>
    <row r="70" spans="1:3" s="1" customFormat="1" ht="21.75" customHeight="1">
      <c r="A70" s="6" t="s">
        <v>72</v>
      </c>
      <c r="B70" s="6" t="s">
        <v>13</v>
      </c>
      <c r="C70" s="6" t="str">
        <f>"2010201523"</f>
        <v>2010201523</v>
      </c>
    </row>
    <row r="71" spans="1:3" s="1" customFormat="1" ht="21.75" customHeight="1">
      <c r="A71" s="6" t="s">
        <v>73</v>
      </c>
      <c r="B71" s="6" t="s">
        <v>13</v>
      </c>
      <c r="C71" s="6" t="str">
        <f>"2010201525"</f>
        <v>2010201525</v>
      </c>
    </row>
    <row r="72" spans="1:3" s="1" customFormat="1" ht="21.75" customHeight="1">
      <c r="A72" s="6" t="s">
        <v>74</v>
      </c>
      <c r="B72" s="6" t="s">
        <v>13</v>
      </c>
      <c r="C72" s="6" t="str">
        <f>"2010201528"</f>
        <v>2010201528</v>
      </c>
    </row>
    <row r="73" spans="1:3" s="1" customFormat="1" ht="21.75" customHeight="1">
      <c r="A73" s="6" t="s">
        <v>75</v>
      </c>
      <c r="B73" s="6" t="s">
        <v>5</v>
      </c>
      <c r="C73" s="6" t="str">
        <f>"2010201603"</f>
        <v>2010201603</v>
      </c>
    </row>
    <row r="74" spans="1:3" s="1" customFormat="1" ht="21.75" customHeight="1">
      <c r="A74" s="6" t="s">
        <v>76</v>
      </c>
      <c r="B74" s="6" t="s">
        <v>13</v>
      </c>
      <c r="C74" s="6" t="str">
        <f>"2010201614"</f>
        <v>2010201614</v>
      </c>
    </row>
    <row r="75" spans="1:3" s="1" customFormat="1" ht="21.75" customHeight="1">
      <c r="A75" s="6" t="s">
        <v>77</v>
      </c>
      <c r="B75" s="6" t="s">
        <v>5</v>
      </c>
      <c r="C75" s="6" t="str">
        <f>"2010201622"</f>
        <v>2010201622</v>
      </c>
    </row>
    <row r="76" spans="1:3" s="1" customFormat="1" ht="21.75" customHeight="1">
      <c r="A76" s="6" t="s">
        <v>78</v>
      </c>
      <c r="B76" s="6" t="s">
        <v>5</v>
      </c>
      <c r="C76" s="6" t="str">
        <f>"2010201629"</f>
        <v>2010201629</v>
      </c>
    </row>
    <row r="77" spans="1:3" s="1" customFormat="1" ht="21.75" customHeight="1">
      <c r="A77" s="6" t="s">
        <v>79</v>
      </c>
      <c r="B77" s="6" t="s">
        <v>5</v>
      </c>
      <c r="C77" s="6" t="str">
        <f>"2010201704"</f>
        <v>2010201704</v>
      </c>
    </row>
    <row r="78" spans="1:3" s="1" customFormat="1" ht="21.75" customHeight="1">
      <c r="A78" s="6" t="s">
        <v>80</v>
      </c>
      <c r="B78" s="6" t="s">
        <v>5</v>
      </c>
      <c r="C78" s="6" t="str">
        <f>"2010201706"</f>
        <v>2010201706</v>
      </c>
    </row>
    <row r="79" spans="1:3" s="1" customFormat="1" ht="21.75" customHeight="1">
      <c r="A79" s="6" t="s">
        <v>81</v>
      </c>
      <c r="B79" s="6" t="s">
        <v>5</v>
      </c>
      <c r="C79" s="6" t="str">
        <f>"2010201708"</f>
        <v>2010201708</v>
      </c>
    </row>
    <row r="80" spans="1:3" s="1" customFormat="1" ht="21.75" customHeight="1">
      <c r="A80" s="6" t="s">
        <v>82</v>
      </c>
      <c r="B80" s="6" t="s">
        <v>5</v>
      </c>
      <c r="C80" s="6" t="str">
        <f>"2010201712"</f>
        <v>2010201712</v>
      </c>
    </row>
    <row r="81" spans="1:3" s="1" customFormat="1" ht="21.75" customHeight="1">
      <c r="A81" s="6" t="s">
        <v>83</v>
      </c>
      <c r="B81" s="6" t="s">
        <v>5</v>
      </c>
      <c r="C81" s="6" t="str">
        <f>"2010201713"</f>
        <v>2010201713</v>
      </c>
    </row>
    <row r="82" spans="1:3" s="1" customFormat="1" ht="21.75" customHeight="1">
      <c r="A82" s="6" t="s">
        <v>84</v>
      </c>
      <c r="B82" s="6" t="s">
        <v>5</v>
      </c>
      <c r="C82" s="6" t="str">
        <f>"2010201812"</f>
        <v>2010201812</v>
      </c>
    </row>
    <row r="83" spans="1:3" s="1" customFormat="1" ht="21.75" customHeight="1">
      <c r="A83" s="6" t="s">
        <v>85</v>
      </c>
      <c r="B83" s="6" t="s">
        <v>5</v>
      </c>
      <c r="C83" s="6" t="str">
        <f>"2010201821"</f>
        <v>2010201821</v>
      </c>
    </row>
    <row r="84" spans="1:3" s="1" customFormat="1" ht="21.75" customHeight="1">
      <c r="A84" s="6" t="s">
        <v>86</v>
      </c>
      <c r="B84" s="6" t="s">
        <v>5</v>
      </c>
      <c r="C84" s="6" t="str">
        <f>"2010201826"</f>
        <v>2010201826</v>
      </c>
    </row>
    <row r="85" spans="1:3" s="1" customFormat="1" ht="21.75" customHeight="1">
      <c r="A85" s="6" t="s">
        <v>87</v>
      </c>
      <c r="B85" s="6" t="s">
        <v>5</v>
      </c>
      <c r="C85" s="6" t="str">
        <f>"2010201902"</f>
        <v>2010201902</v>
      </c>
    </row>
    <row r="86" spans="1:3" s="1" customFormat="1" ht="21.75" customHeight="1">
      <c r="A86" s="6" t="s">
        <v>88</v>
      </c>
      <c r="B86" s="6" t="s">
        <v>13</v>
      </c>
      <c r="C86" s="6" t="str">
        <f>"2010202007"</f>
        <v>2010202007</v>
      </c>
    </row>
    <row r="87" spans="1:3" s="1" customFormat="1" ht="21.75" customHeight="1">
      <c r="A87" s="6" t="s">
        <v>89</v>
      </c>
      <c r="B87" s="6" t="s">
        <v>5</v>
      </c>
      <c r="C87" s="6" t="str">
        <f>"2010202011"</f>
        <v>2010202011</v>
      </c>
    </row>
    <row r="88" spans="1:3" s="1" customFormat="1" ht="21.75" customHeight="1">
      <c r="A88" s="6" t="s">
        <v>90</v>
      </c>
      <c r="B88" s="6" t="s">
        <v>13</v>
      </c>
      <c r="C88" s="6" t="str">
        <f>"2010202018"</f>
        <v>2010202018</v>
      </c>
    </row>
    <row r="89" spans="1:3" s="1" customFormat="1" ht="21.75" customHeight="1">
      <c r="A89" s="6" t="s">
        <v>91</v>
      </c>
      <c r="B89" s="6" t="s">
        <v>5</v>
      </c>
      <c r="C89" s="6" t="str">
        <f>"2010202023"</f>
        <v>2010202023</v>
      </c>
    </row>
    <row r="90" spans="1:3" s="1" customFormat="1" ht="21.75" customHeight="1">
      <c r="A90" s="6" t="s">
        <v>92</v>
      </c>
      <c r="B90" s="6" t="s">
        <v>5</v>
      </c>
      <c r="C90" s="6" t="str">
        <f>"2010202028"</f>
        <v>2010202028</v>
      </c>
    </row>
    <row r="91" spans="1:3" s="1" customFormat="1" ht="21.75" customHeight="1">
      <c r="A91" s="6" t="s">
        <v>93</v>
      </c>
      <c r="B91" s="6" t="s">
        <v>5</v>
      </c>
      <c r="C91" s="6" t="str">
        <f>"2010202110"</f>
        <v>2010202110</v>
      </c>
    </row>
    <row r="92" spans="1:3" s="1" customFormat="1" ht="21.75" customHeight="1">
      <c r="A92" s="6" t="s">
        <v>94</v>
      </c>
      <c r="B92" s="6" t="s">
        <v>13</v>
      </c>
      <c r="C92" s="6" t="str">
        <f>"2010202116"</f>
        <v>2010202116</v>
      </c>
    </row>
    <row r="93" spans="1:3" s="1" customFormat="1" ht="21.75" customHeight="1">
      <c r="A93" s="6" t="s">
        <v>95</v>
      </c>
      <c r="B93" s="6" t="s">
        <v>5</v>
      </c>
      <c r="C93" s="6" t="str">
        <f>"2010202124"</f>
        <v>2010202124</v>
      </c>
    </row>
    <row r="94" spans="1:3" s="1" customFormat="1" ht="21.75" customHeight="1">
      <c r="A94" s="6" t="s">
        <v>96</v>
      </c>
      <c r="B94" s="6" t="s">
        <v>5</v>
      </c>
      <c r="C94" s="6" t="str">
        <f>"2010202128"</f>
        <v>2010202128</v>
      </c>
    </row>
    <row r="95" spans="1:3" s="1" customFormat="1" ht="21.75" customHeight="1">
      <c r="A95" s="6" t="s">
        <v>97</v>
      </c>
      <c r="B95" s="6" t="s">
        <v>5</v>
      </c>
      <c r="C95" s="6" t="str">
        <f>"2010202130"</f>
        <v>2010202130</v>
      </c>
    </row>
    <row r="96" spans="1:3" s="1" customFormat="1" ht="21.75" customHeight="1">
      <c r="A96" s="6" t="s">
        <v>98</v>
      </c>
      <c r="B96" s="6" t="s">
        <v>13</v>
      </c>
      <c r="C96" s="6" t="str">
        <f>"2010202212"</f>
        <v>2010202212</v>
      </c>
    </row>
    <row r="97" spans="1:3" s="1" customFormat="1" ht="21.75" customHeight="1">
      <c r="A97" s="6" t="s">
        <v>99</v>
      </c>
      <c r="B97" s="6" t="s">
        <v>5</v>
      </c>
      <c r="C97" s="6" t="str">
        <f>"2010202215"</f>
        <v>2010202215</v>
      </c>
    </row>
    <row r="98" spans="1:3" s="1" customFormat="1" ht="21.75" customHeight="1">
      <c r="A98" s="6" t="s">
        <v>100</v>
      </c>
      <c r="B98" s="6" t="s">
        <v>13</v>
      </c>
      <c r="C98" s="6" t="str">
        <f>"2010202228"</f>
        <v>2010202228</v>
      </c>
    </row>
    <row r="99" spans="1:3" s="1" customFormat="1" ht="21.75" customHeight="1">
      <c r="A99" s="6" t="s">
        <v>101</v>
      </c>
      <c r="B99" s="6" t="s">
        <v>5</v>
      </c>
      <c r="C99" s="6" t="str">
        <f>"2010202302"</f>
        <v>2010202302</v>
      </c>
    </row>
    <row r="100" spans="1:3" s="1" customFormat="1" ht="21.75" customHeight="1">
      <c r="A100" s="6" t="s">
        <v>102</v>
      </c>
      <c r="B100" s="6" t="s">
        <v>5</v>
      </c>
      <c r="C100" s="6" t="str">
        <f>"2010202304"</f>
        <v>2010202304</v>
      </c>
    </row>
    <row r="101" spans="1:3" s="1" customFormat="1" ht="21.75" customHeight="1">
      <c r="A101" s="6" t="s">
        <v>103</v>
      </c>
      <c r="B101" s="6" t="s">
        <v>5</v>
      </c>
      <c r="C101" s="6" t="str">
        <f>"2010202307"</f>
        <v>2010202307</v>
      </c>
    </row>
    <row r="102" spans="1:3" s="1" customFormat="1" ht="21.75" customHeight="1">
      <c r="A102" s="6" t="s">
        <v>104</v>
      </c>
      <c r="B102" s="6" t="s">
        <v>5</v>
      </c>
      <c r="C102" s="6" t="str">
        <f>"2010202312"</f>
        <v>2010202312</v>
      </c>
    </row>
    <row r="103" spans="1:3" s="1" customFormat="1" ht="21.75" customHeight="1">
      <c r="A103" s="6" t="s">
        <v>105</v>
      </c>
      <c r="B103" s="6" t="s">
        <v>5</v>
      </c>
      <c r="C103" s="6" t="str">
        <f>"2010202321"</f>
        <v>2010202321</v>
      </c>
    </row>
    <row r="104" spans="1:3" s="1" customFormat="1" ht="21.75" customHeight="1">
      <c r="A104" s="6" t="s">
        <v>106</v>
      </c>
      <c r="B104" s="6" t="s">
        <v>13</v>
      </c>
      <c r="C104" s="6" t="str">
        <f>"2010202330"</f>
        <v>2010202330</v>
      </c>
    </row>
    <row r="105" spans="1:3" s="1" customFormat="1" ht="21.75" customHeight="1">
      <c r="A105" s="6" t="s">
        <v>107</v>
      </c>
      <c r="B105" s="6" t="s">
        <v>5</v>
      </c>
      <c r="C105" s="6" t="str">
        <f>"2010202401"</f>
        <v>2010202401</v>
      </c>
    </row>
    <row r="106" spans="1:3" s="1" customFormat="1" ht="21.75" customHeight="1">
      <c r="A106" s="6" t="s">
        <v>108</v>
      </c>
      <c r="B106" s="6" t="s">
        <v>5</v>
      </c>
      <c r="C106" s="6" t="str">
        <f>"2010202413"</f>
        <v>2010202413</v>
      </c>
    </row>
    <row r="107" spans="1:3" s="1" customFormat="1" ht="21.75" customHeight="1">
      <c r="A107" s="6" t="s">
        <v>109</v>
      </c>
      <c r="B107" s="6" t="s">
        <v>5</v>
      </c>
      <c r="C107" s="6" t="str">
        <f>"2010202416"</f>
        <v>2010202416</v>
      </c>
    </row>
    <row r="108" spans="1:3" s="1" customFormat="1" ht="21.75" customHeight="1">
      <c r="A108" s="6" t="s">
        <v>110</v>
      </c>
      <c r="B108" s="6" t="s">
        <v>13</v>
      </c>
      <c r="C108" s="6" t="str">
        <f>"2010202515"</f>
        <v>2010202515</v>
      </c>
    </row>
    <row r="109" spans="1:3" s="1" customFormat="1" ht="21.75" customHeight="1">
      <c r="A109" s="6" t="s">
        <v>111</v>
      </c>
      <c r="B109" s="6" t="s">
        <v>5</v>
      </c>
      <c r="C109" s="6" t="str">
        <f>"2010202520"</f>
        <v>2010202520</v>
      </c>
    </row>
    <row r="110" spans="1:3" s="1" customFormat="1" ht="21.75" customHeight="1">
      <c r="A110" s="6" t="s">
        <v>112</v>
      </c>
      <c r="B110" s="6" t="s">
        <v>5</v>
      </c>
      <c r="C110" s="6" t="str">
        <f>"2010202605"</f>
        <v>2010202605</v>
      </c>
    </row>
    <row r="111" spans="1:3" s="1" customFormat="1" ht="21.75" customHeight="1">
      <c r="A111" s="6" t="s">
        <v>113</v>
      </c>
      <c r="B111" s="6" t="s">
        <v>13</v>
      </c>
      <c r="C111" s="6" t="str">
        <f>"2010202606"</f>
        <v>2010202606</v>
      </c>
    </row>
    <row r="112" spans="1:3" s="1" customFormat="1" ht="21.75" customHeight="1">
      <c r="A112" s="6" t="s">
        <v>114</v>
      </c>
      <c r="B112" s="6" t="s">
        <v>5</v>
      </c>
      <c r="C112" s="6" t="str">
        <f>"2010202607"</f>
        <v>2010202607</v>
      </c>
    </row>
    <row r="113" spans="1:3" s="1" customFormat="1" ht="21.75" customHeight="1">
      <c r="A113" s="6" t="s">
        <v>115</v>
      </c>
      <c r="B113" s="6" t="s">
        <v>5</v>
      </c>
      <c r="C113" s="6" t="str">
        <f>"2010202625"</f>
        <v>2010202625</v>
      </c>
    </row>
    <row r="114" spans="1:3" s="1" customFormat="1" ht="21.75" customHeight="1">
      <c r="A114" s="6" t="s">
        <v>116</v>
      </c>
      <c r="B114" s="6" t="s">
        <v>5</v>
      </c>
      <c r="C114" s="6" t="str">
        <f>"2010202627"</f>
        <v>2010202627</v>
      </c>
    </row>
    <row r="115" spans="1:3" s="1" customFormat="1" ht="21.75" customHeight="1">
      <c r="A115" s="6" t="s">
        <v>117</v>
      </c>
      <c r="B115" s="6" t="s">
        <v>13</v>
      </c>
      <c r="C115" s="6" t="str">
        <f>"2010202702"</f>
        <v>2010202702</v>
      </c>
    </row>
    <row r="116" spans="1:3" s="1" customFormat="1" ht="21.75" customHeight="1">
      <c r="A116" s="6" t="s">
        <v>118</v>
      </c>
      <c r="B116" s="6" t="s">
        <v>5</v>
      </c>
      <c r="C116" s="6" t="str">
        <f>"2010202704"</f>
        <v>2010202704</v>
      </c>
    </row>
    <row r="117" spans="1:3" s="1" customFormat="1" ht="21.75" customHeight="1">
      <c r="A117" s="6" t="s">
        <v>119</v>
      </c>
      <c r="B117" s="6" t="s">
        <v>5</v>
      </c>
      <c r="C117" s="6" t="str">
        <f>"2010202707"</f>
        <v>2010202707</v>
      </c>
    </row>
    <row r="118" spans="1:3" s="1" customFormat="1" ht="21.75" customHeight="1">
      <c r="A118" s="6" t="s">
        <v>120</v>
      </c>
      <c r="B118" s="6" t="s">
        <v>5</v>
      </c>
      <c r="C118" s="6" t="str">
        <f>"2010202713"</f>
        <v>2010202713</v>
      </c>
    </row>
    <row r="119" spans="1:3" s="1" customFormat="1" ht="21.75" customHeight="1">
      <c r="A119" s="6" t="s">
        <v>121</v>
      </c>
      <c r="B119" s="6" t="s">
        <v>5</v>
      </c>
      <c r="C119" s="6" t="str">
        <f>"2010202722"</f>
        <v>2010202722</v>
      </c>
    </row>
    <row r="120" spans="1:3" s="1" customFormat="1" ht="21.75" customHeight="1">
      <c r="A120" s="6" t="s">
        <v>122</v>
      </c>
      <c r="B120" s="6" t="s">
        <v>5</v>
      </c>
      <c r="C120" s="6" t="str">
        <f>"2010202802"</f>
        <v>2010202802</v>
      </c>
    </row>
    <row r="121" spans="1:3" s="1" customFormat="1" ht="21.75" customHeight="1">
      <c r="A121" s="6" t="s">
        <v>123</v>
      </c>
      <c r="B121" s="6" t="s">
        <v>5</v>
      </c>
      <c r="C121" s="6" t="str">
        <f>"2010202818"</f>
        <v>2010202818</v>
      </c>
    </row>
    <row r="122" spans="1:3" s="1" customFormat="1" ht="21.75" customHeight="1">
      <c r="A122" s="6" t="s">
        <v>124</v>
      </c>
      <c r="B122" s="6" t="s">
        <v>5</v>
      </c>
      <c r="C122" s="6" t="str">
        <f>"2010202916"</f>
        <v>2010202916</v>
      </c>
    </row>
    <row r="123" spans="1:3" s="1" customFormat="1" ht="21.75" customHeight="1">
      <c r="A123" s="6" t="s">
        <v>125</v>
      </c>
      <c r="B123" s="6" t="s">
        <v>5</v>
      </c>
      <c r="C123" s="6" t="str">
        <f>"2010202923"</f>
        <v>2010202923</v>
      </c>
    </row>
    <row r="124" spans="1:3" s="1" customFormat="1" ht="21.75" customHeight="1">
      <c r="A124" s="6" t="s">
        <v>126</v>
      </c>
      <c r="B124" s="6" t="s">
        <v>5</v>
      </c>
      <c r="C124" s="6" t="str">
        <f>"2010202927"</f>
        <v>2010202927</v>
      </c>
    </row>
    <row r="125" spans="1:3" s="1" customFormat="1" ht="21.75" customHeight="1">
      <c r="A125" s="6" t="s">
        <v>127</v>
      </c>
      <c r="B125" s="6" t="s">
        <v>5</v>
      </c>
      <c r="C125" s="6" t="str">
        <f>"2010203005"</f>
        <v>2010203005</v>
      </c>
    </row>
    <row r="126" spans="1:3" s="1" customFormat="1" ht="21.75" customHeight="1">
      <c r="A126" s="6" t="s">
        <v>128</v>
      </c>
      <c r="B126" s="6" t="s">
        <v>5</v>
      </c>
      <c r="C126" s="6" t="str">
        <f>"2010203015"</f>
        <v>2010203015</v>
      </c>
    </row>
    <row r="127" spans="1:3" s="1" customFormat="1" ht="21.75" customHeight="1">
      <c r="A127" s="6" t="s">
        <v>129</v>
      </c>
      <c r="B127" s="6" t="s">
        <v>13</v>
      </c>
      <c r="C127" s="6" t="str">
        <f>"2010203020"</f>
        <v>2010203020</v>
      </c>
    </row>
    <row r="128" spans="1:3" s="1" customFormat="1" ht="21.75" customHeight="1">
      <c r="A128" s="6" t="s">
        <v>130</v>
      </c>
      <c r="B128" s="6" t="s">
        <v>5</v>
      </c>
      <c r="C128" s="6" t="str">
        <f>"2010203103"</f>
        <v>2010203103</v>
      </c>
    </row>
    <row r="129" spans="1:3" s="1" customFormat="1" ht="21.75" customHeight="1">
      <c r="A129" s="6" t="s">
        <v>131</v>
      </c>
      <c r="B129" s="6" t="s">
        <v>13</v>
      </c>
      <c r="C129" s="6" t="str">
        <f>"2010203110"</f>
        <v>2010203110</v>
      </c>
    </row>
    <row r="130" spans="1:3" s="1" customFormat="1" ht="21.75" customHeight="1">
      <c r="A130" s="6" t="s">
        <v>132</v>
      </c>
      <c r="B130" s="6" t="s">
        <v>5</v>
      </c>
      <c r="C130" s="6" t="str">
        <f>"2010203318"</f>
        <v>2010203318</v>
      </c>
    </row>
    <row r="131" spans="1:3" s="1" customFormat="1" ht="21.75" customHeight="1">
      <c r="A131" s="6" t="s">
        <v>133</v>
      </c>
      <c r="B131" s="6" t="s">
        <v>5</v>
      </c>
      <c r="C131" s="6" t="str">
        <f>"2010203324"</f>
        <v>2010203324</v>
      </c>
    </row>
    <row r="132" spans="1:3" s="1" customFormat="1" ht="21.75" customHeight="1">
      <c r="A132" s="6" t="s">
        <v>134</v>
      </c>
      <c r="B132" s="6" t="s">
        <v>13</v>
      </c>
      <c r="C132" s="6" t="str">
        <f>"2010203408"</f>
        <v>2010203408</v>
      </c>
    </row>
    <row r="133" spans="1:3" s="1" customFormat="1" ht="21.75" customHeight="1">
      <c r="A133" s="6" t="s">
        <v>135</v>
      </c>
      <c r="B133" s="6" t="s">
        <v>5</v>
      </c>
      <c r="C133" s="6" t="str">
        <f>"2010203512"</f>
        <v>2010203512</v>
      </c>
    </row>
    <row r="134" spans="1:3" s="1" customFormat="1" ht="21.75" customHeight="1">
      <c r="A134" s="6" t="s">
        <v>136</v>
      </c>
      <c r="B134" s="6" t="s">
        <v>13</v>
      </c>
      <c r="C134" s="6" t="str">
        <f>"2010203515"</f>
        <v>2010203515</v>
      </c>
    </row>
    <row r="135" spans="1:3" s="1" customFormat="1" ht="21.75" customHeight="1">
      <c r="A135" s="6" t="s">
        <v>137</v>
      </c>
      <c r="B135" s="6" t="s">
        <v>5</v>
      </c>
      <c r="C135" s="6" t="str">
        <f>"2010203523"</f>
        <v>2010203523</v>
      </c>
    </row>
    <row r="136" spans="1:3" s="1" customFormat="1" ht="21.75" customHeight="1">
      <c r="A136" s="6" t="s">
        <v>138</v>
      </c>
      <c r="B136" s="6" t="s">
        <v>5</v>
      </c>
      <c r="C136" s="6" t="str">
        <f>"2010203606"</f>
        <v>2010203606</v>
      </c>
    </row>
    <row r="137" spans="1:3" s="1" customFormat="1" ht="21.75" customHeight="1">
      <c r="A137" s="6" t="s">
        <v>139</v>
      </c>
      <c r="B137" s="6" t="s">
        <v>5</v>
      </c>
      <c r="C137" s="6" t="str">
        <f>"2010203620"</f>
        <v>2010203620</v>
      </c>
    </row>
    <row r="138" spans="1:3" s="1" customFormat="1" ht="21.75" customHeight="1">
      <c r="A138" s="6" t="s">
        <v>140</v>
      </c>
      <c r="B138" s="6" t="s">
        <v>5</v>
      </c>
      <c r="C138" s="6" t="str">
        <f>"2010203624"</f>
        <v>2010203624</v>
      </c>
    </row>
    <row r="139" spans="1:3" s="1" customFormat="1" ht="21.75" customHeight="1">
      <c r="A139" s="6" t="s">
        <v>141</v>
      </c>
      <c r="B139" s="6" t="s">
        <v>13</v>
      </c>
      <c r="C139" s="6" t="str">
        <f>"2010203625"</f>
        <v>2010203625</v>
      </c>
    </row>
    <row r="140" spans="1:3" s="1" customFormat="1" ht="21.75" customHeight="1">
      <c r="A140" s="6" t="s">
        <v>142</v>
      </c>
      <c r="B140" s="6" t="s">
        <v>5</v>
      </c>
      <c r="C140" s="6" t="str">
        <f>"2010203626"</f>
        <v>2010203626</v>
      </c>
    </row>
    <row r="141" spans="1:3" s="1" customFormat="1" ht="21.75" customHeight="1">
      <c r="A141" s="6" t="s">
        <v>143</v>
      </c>
      <c r="B141" s="6" t="s">
        <v>5</v>
      </c>
      <c r="C141" s="6" t="str">
        <f>"2010203708"</f>
        <v>2010203708</v>
      </c>
    </row>
    <row r="142" spans="1:3" s="1" customFormat="1" ht="21.75" customHeight="1">
      <c r="A142" s="6" t="s">
        <v>144</v>
      </c>
      <c r="B142" s="6" t="s">
        <v>5</v>
      </c>
      <c r="C142" s="6" t="str">
        <f>"2010203709"</f>
        <v>2010203709</v>
      </c>
    </row>
    <row r="143" spans="1:3" s="1" customFormat="1" ht="21.75" customHeight="1">
      <c r="A143" s="6" t="s">
        <v>145</v>
      </c>
      <c r="B143" s="6" t="s">
        <v>5</v>
      </c>
      <c r="C143" s="6" t="str">
        <f>"2010203715"</f>
        <v>2010203715</v>
      </c>
    </row>
    <row r="144" spans="1:3" s="1" customFormat="1" ht="21.75" customHeight="1">
      <c r="A144" s="6" t="s">
        <v>146</v>
      </c>
      <c r="B144" s="6" t="s">
        <v>5</v>
      </c>
      <c r="C144" s="6" t="str">
        <f>"2010203730"</f>
        <v>2010203730</v>
      </c>
    </row>
    <row r="145" spans="1:3" s="1" customFormat="1" ht="21.75" customHeight="1">
      <c r="A145" s="6" t="s">
        <v>147</v>
      </c>
      <c r="B145" s="6" t="s">
        <v>5</v>
      </c>
      <c r="C145" s="6" t="str">
        <f>"2010203813"</f>
        <v>2010203813</v>
      </c>
    </row>
    <row r="146" spans="1:3" s="1" customFormat="1" ht="21.75" customHeight="1">
      <c r="A146" s="6" t="s">
        <v>148</v>
      </c>
      <c r="B146" s="6" t="s">
        <v>5</v>
      </c>
      <c r="C146" s="6" t="str">
        <f>"2010203817"</f>
        <v>2010203817</v>
      </c>
    </row>
    <row r="147" spans="1:3" s="1" customFormat="1" ht="21.75" customHeight="1">
      <c r="A147" s="6" t="s">
        <v>149</v>
      </c>
      <c r="B147" s="6" t="s">
        <v>5</v>
      </c>
      <c r="C147" s="6" t="str">
        <f>"2010203901"</f>
        <v>2010203901</v>
      </c>
    </row>
    <row r="148" spans="1:3" s="1" customFormat="1" ht="24" customHeight="1">
      <c r="A148" s="6" t="s">
        <v>150</v>
      </c>
      <c r="B148" s="6" t="s">
        <v>13</v>
      </c>
      <c r="C148" s="6" t="s">
        <v>151</v>
      </c>
    </row>
    <row r="149" spans="1:3" s="1" customFormat="1" ht="24" customHeight="1">
      <c r="A149" s="6" t="s">
        <v>152</v>
      </c>
      <c r="B149" s="6" t="s">
        <v>5</v>
      </c>
      <c r="C149" s="6" t="s">
        <v>153</v>
      </c>
    </row>
    <row r="150" spans="1:3" s="1" customFormat="1" ht="24" customHeight="1">
      <c r="A150" s="6" t="s">
        <v>154</v>
      </c>
      <c r="B150" s="6" t="s">
        <v>5</v>
      </c>
      <c r="C150" s="6" t="s">
        <v>155</v>
      </c>
    </row>
    <row r="151" spans="1:3" s="1" customFormat="1" ht="24" customHeight="1">
      <c r="A151" s="6" t="s">
        <v>156</v>
      </c>
      <c r="B151" s="6" t="s">
        <v>5</v>
      </c>
      <c r="C151" s="6" t="s">
        <v>157</v>
      </c>
    </row>
    <row r="152" spans="1:3" s="1" customFormat="1" ht="24" customHeight="1">
      <c r="A152" s="6" t="s">
        <v>158</v>
      </c>
      <c r="B152" s="6" t="s">
        <v>5</v>
      </c>
      <c r="C152" s="6" t="s">
        <v>159</v>
      </c>
    </row>
    <row r="153" spans="1:3" s="1" customFormat="1" ht="24" customHeight="1">
      <c r="A153" s="6" t="s">
        <v>160</v>
      </c>
      <c r="B153" s="6" t="s">
        <v>5</v>
      </c>
      <c r="C153" s="6" t="s">
        <v>161</v>
      </c>
    </row>
    <row r="154" spans="1:3" s="1" customFormat="1" ht="24" customHeight="1">
      <c r="A154" s="6" t="s">
        <v>162</v>
      </c>
      <c r="B154" s="6" t="s">
        <v>5</v>
      </c>
      <c r="C154" s="6" t="s">
        <v>163</v>
      </c>
    </row>
    <row r="155" spans="1:3" s="1" customFormat="1" ht="24" customHeight="1">
      <c r="A155" s="6" t="s">
        <v>164</v>
      </c>
      <c r="B155" s="6" t="s">
        <v>5</v>
      </c>
      <c r="C155" s="6" t="s">
        <v>165</v>
      </c>
    </row>
    <row r="156" spans="1:3" s="1" customFormat="1" ht="24" customHeight="1">
      <c r="A156" s="6" t="s">
        <v>166</v>
      </c>
      <c r="B156" s="6" t="s">
        <v>5</v>
      </c>
      <c r="C156" s="6" t="s">
        <v>167</v>
      </c>
    </row>
    <row r="157" spans="1:3" s="1" customFormat="1" ht="24" customHeight="1">
      <c r="A157" s="6" t="s">
        <v>168</v>
      </c>
      <c r="B157" s="6" t="s">
        <v>5</v>
      </c>
      <c r="C157" s="6" t="s">
        <v>169</v>
      </c>
    </row>
    <row r="158" spans="1:3" s="1" customFormat="1" ht="24" customHeight="1">
      <c r="A158" s="6" t="s">
        <v>170</v>
      </c>
      <c r="B158" s="6" t="s">
        <v>13</v>
      </c>
      <c r="C158" s="6">
        <v>2010201429</v>
      </c>
    </row>
    <row r="159" spans="1:3" s="1" customFormat="1" ht="24" customHeight="1">
      <c r="A159" s="6" t="s">
        <v>171</v>
      </c>
      <c r="B159" s="6" t="s">
        <v>5</v>
      </c>
      <c r="C159" s="6">
        <v>2010202612</v>
      </c>
    </row>
    <row r="160" spans="1:3" ht="20.25">
      <c r="A160" s="10" t="s">
        <v>172</v>
      </c>
      <c r="B160" s="11"/>
      <c r="C160" s="11"/>
    </row>
    <row r="161" spans="1:3" ht="18.75">
      <c r="A161" s="5" t="s">
        <v>1</v>
      </c>
      <c r="B161" s="5" t="s">
        <v>2</v>
      </c>
      <c r="C161" s="5" t="s">
        <v>3</v>
      </c>
    </row>
    <row r="162" spans="1:3" ht="18.75">
      <c r="A162" s="6" t="s">
        <v>173</v>
      </c>
      <c r="B162" s="6" t="s">
        <v>13</v>
      </c>
      <c r="C162" s="6" t="str">
        <f>"2010303926"</f>
        <v>2010303926</v>
      </c>
    </row>
    <row r="163" spans="1:3" ht="18.75">
      <c r="A163" s="6" t="s">
        <v>174</v>
      </c>
      <c r="B163" s="6" t="s">
        <v>5</v>
      </c>
      <c r="C163" s="6" t="str">
        <f>"2010303929"</f>
        <v>2010303929</v>
      </c>
    </row>
    <row r="164" spans="1:3" ht="18.75">
      <c r="A164" s="6" t="s">
        <v>175</v>
      </c>
      <c r="B164" s="6" t="s">
        <v>5</v>
      </c>
      <c r="C164" s="6" t="str">
        <f>"2010304006"</f>
        <v>2010304006</v>
      </c>
    </row>
    <row r="165" spans="1:3" ht="20.25">
      <c r="A165" s="10" t="s">
        <v>176</v>
      </c>
      <c r="B165" s="11"/>
      <c r="C165" s="11"/>
    </row>
    <row r="166" spans="1:3" ht="18.75">
      <c r="A166" s="5" t="s">
        <v>1</v>
      </c>
      <c r="B166" s="5" t="s">
        <v>2</v>
      </c>
      <c r="C166" s="5" t="s">
        <v>3</v>
      </c>
    </row>
    <row r="167" spans="1:3" ht="18.75">
      <c r="A167" s="6" t="s">
        <v>177</v>
      </c>
      <c r="B167" s="6" t="s">
        <v>5</v>
      </c>
      <c r="C167" s="6" t="str">
        <f>"2010404016"</f>
        <v>2010404016</v>
      </c>
    </row>
    <row r="168" spans="1:3" ht="18.75">
      <c r="A168" s="6" t="s">
        <v>178</v>
      </c>
      <c r="B168" s="6" t="s">
        <v>5</v>
      </c>
      <c r="C168" s="6" t="str">
        <f>"2010404020"</f>
        <v>2010404020</v>
      </c>
    </row>
    <row r="169" spans="1:3" ht="18.75">
      <c r="A169" s="6" t="s">
        <v>179</v>
      </c>
      <c r="B169" s="6" t="s">
        <v>5</v>
      </c>
      <c r="C169" s="6" t="str">
        <f>"2010404021"</f>
        <v>2010404021</v>
      </c>
    </row>
    <row r="170" spans="1:3" ht="18.75">
      <c r="A170" s="6" t="s">
        <v>180</v>
      </c>
      <c r="B170" s="6" t="s">
        <v>13</v>
      </c>
      <c r="C170" s="6" t="str">
        <f>"2010404026"</f>
        <v>2010404026</v>
      </c>
    </row>
    <row r="171" spans="1:3" ht="20.25">
      <c r="A171" s="12" t="s">
        <v>181</v>
      </c>
      <c r="B171" s="13"/>
      <c r="C171" s="13"/>
    </row>
    <row r="172" spans="1:3" ht="18.75">
      <c r="A172" s="5" t="s">
        <v>1</v>
      </c>
      <c r="B172" s="5" t="s">
        <v>2</v>
      </c>
      <c r="C172" s="5" t="s">
        <v>3</v>
      </c>
    </row>
    <row r="173" spans="1:3" ht="18.75">
      <c r="A173" s="6" t="s">
        <v>182</v>
      </c>
      <c r="B173" s="6" t="s">
        <v>5</v>
      </c>
      <c r="C173" s="6" t="str">
        <f>"2010504108"</f>
        <v>2010504108</v>
      </c>
    </row>
    <row r="174" spans="1:3" ht="18.75">
      <c r="A174" s="6" t="s">
        <v>183</v>
      </c>
      <c r="B174" s="6" t="s">
        <v>5</v>
      </c>
      <c r="C174" s="6" t="str">
        <f>"2010504116"</f>
        <v>2010504116</v>
      </c>
    </row>
    <row r="175" spans="1:3" ht="18.75">
      <c r="A175" s="6" t="s">
        <v>184</v>
      </c>
      <c r="B175" s="6" t="s">
        <v>5</v>
      </c>
      <c r="C175" s="6" t="str">
        <f>"2010504117"</f>
        <v>2010504117</v>
      </c>
    </row>
    <row r="176" spans="1:3" ht="18.75">
      <c r="A176" s="6" t="s">
        <v>185</v>
      </c>
      <c r="B176" s="6" t="s">
        <v>13</v>
      </c>
      <c r="C176" s="6" t="str">
        <f>"2010504208"</f>
        <v>2010504208</v>
      </c>
    </row>
    <row r="177" spans="1:3" ht="18.75">
      <c r="A177" s="6" t="s">
        <v>186</v>
      </c>
      <c r="B177" s="6" t="s">
        <v>5</v>
      </c>
      <c r="C177" s="6" t="str">
        <f>"2010504213"</f>
        <v>2010504213</v>
      </c>
    </row>
    <row r="178" spans="1:3" ht="20.25">
      <c r="A178" s="10" t="s">
        <v>187</v>
      </c>
      <c r="B178" s="11"/>
      <c r="C178" s="11"/>
    </row>
    <row r="179" spans="1:3" ht="18.75">
      <c r="A179" s="5" t="s">
        <v>1</v>
      </c>
      <c r="B179" s="5" t="s">
        <v>2</v>
      </c>
      <c r="C179" s="5" t="s">
        <v>3</v>
      </c>
    </row>
    <row r="180" spans="1:3" ht="18.75">
      <c r="A180" s="6" t="s">
        <v>188</v>
      </c>
      <c r="B180" s="6" t="s">
        <v>5</v>
      </c>
      <c r="C180" s="6" t="str">
        <f>"2010604303"</f>
        <v>2010604303</v>
      </c>
    </row>
    <row r="181" spans="1:3" ht="18.75">
      <c r="A181" s="6" t="s">
        <v>189</v>
      </c>
      <c r="B181" s="6" t="s">
        <v>5</v>
      </c>
      <c r="C181" s="6" t="str">
        <f>"2010604309"</f>
        <v>2010604309</v>
      </c>
    </row>
    <row r="182" spans="1:3" ht="18.75">
      <c r="A182" s="6" t="s">
        <v>190</v>
      </c>
      <c r="B182" s="6" t="s">
        <v>5</v>
      </c>
      <c r="C182" s="6" t="str">
        <f>"2010604315"</f>
        <v>2010604315</v>
      </c>
    </row>
    <row r="183" spans="1:3" ht="18.75">
      <c r="A183" s="6" t="s">
        <v>191</v>
      </c>
      <c r="B183" s="6" t="s">
        <v>5</v>
      </c>
      <c r="C183" s="6" t="str">
        <f>"2010604421"</f>
        <v>2010604421</v>
      </c>
    </row>
    <row r="184" spans="1:3" ht="18.75">
      <c r="A184" s="6" t="s">
        <v>192</v>
      </c>
      <c r="B184" s="6" t="s">
        <v>5</v>
      </c>
      <c r="C184" s="6" t="str">
        <f>"2010604424"</f>
        <v>2010604424</v>
      </c>
    </row>
    <row r="185" spans="1:3" ht="18.75">
      <c r="A185" s="6" t="s">
        <v>193</v>
      </c>
      <c r="B185" s="6" t="s">
        <v>5</v>
      </c>
      <c r="C185" s="6" t="str">
        <f>"2010604509"</f>
        <v>2010604509</v>
      </c>
    </row>
    <row r="186" spans="1:3" ht="18.75">
      <c r="A186" s="6" t="s">
        <v>194</v>
      </c>
      <c r="B186" s="6" t="s">
        <v>5</v>
      </c>
      <c r="C186" s="6" t="str">
        <f>"2010604705"</f>
        <v>2010604705</v>
      </c>
    </row>
    <row r="187" spans="1:3" ht="18.75">
      <c r="A187" s="6" t="s">
        <v>195</v>
      </c>
      <c r="B187" s="6" t="s">
        <v>5</v>
      </c>
      <c r="C187" s="6" t="str">
        <f>"2010605017"</f>
        <v>2010605017</v>
      </c>
    </row>
    <row r="188" spans="1:3" ht="18.75">
      <c r="A188" s="6" t="s">
        <v>196</v>
      </c>
      <c r="B188" s="6" t="s">
        <v>5</v>
      </c>
      <c r="C188" s="6" t="str">
        <f>"2010605021"</f>
        <v>2010605021</v>
      </c>
    </row>
    <row r="189" spans="1:3" ht="18.75">
      <c r="A189" s="6" t="s">
        <v>197</v>
      </c>
      <c r="B189" s="6" t="s">
        <v>5</v>
      </c>
      <c r="C189" s="6" t="str">
        <f>"2010605110"</f>
        <v>2010605110</v>
      </c>
    </row>
    <row r="190" spans="1:3" ht="18.75">
      <c r="A190" s="14" t="s">
        <v>198</v>
      </c>
      <c r="B190" s="14" t="s">
        <v>5</v>
      </c>
      <c r="C190" s="15" t="s">
        <v>199</v>
      </c>
    </row>
    <row r="191" spans="1:3" ht="20.25">
      <c r="A191" s="10" t="s">
        <v>200</v>
      </c>
      <c r="B191" s="11"/>
      <c r="C191" s="11"/>
    </row>
    <row r="192" spans="1:3" ht="18.75">
      <c r="A192" s="5" t="s">
        <v>1</v>
      </c>
      <c r="B192" s="5" t="s">
        <v>2</v>
      </c>
      <c r="C192" s="5" t="s">
        <v>3</v>
      </c>
    </row>
    <row r="193" spans="1:3" ht="18.75">
      <c r="A193" s="6" t="s">
        <v>201</v>
      </c>
      <c r="B193" s="6" t="s">
        <v>5</v>
      </c>
      <c r="C193" s="6" t="str">
        <f>"2010705118"</f>
        <v>2010705118</v>
      </c>
    </row>
    <row r="194" spans="1:3" ht="18.75">
      <c r="A194" s="6" t="s">
        <v>202</v>
      </c>
      <c r="B194" s="6" t="s">
        <v>13</v>
      </c>
      <c r="C194" s="6" t="str">
        <f>"2010705119"</f>
        <v>2010705119</v>
      </c>
    </row>
    <row r="195" spans="1:3" ht="20.25">
      <c r="A195" s="10" t="s">
        <v>203</v>
      </c>
      <c r="B195" s="11"/>
      <c r="C195" s="11"/>
    </row>
    <row r="196" spans="1:3" ht="18.75">
      <c r="A196" s="5" t="s">
        <v>1</v>
      </c>
      <c r="B196" s="5" t="s">
        <v>2</v>
      </c>
      <c r="C196" s="5" t="s">
        <v>3</v>
      </c>
    </row>
    <row r="197" spans="1:3" ht="18.75">
      <c r="A197" s="6" t="s">
        <v>204</v>
      </c>
      <c r="B197" s="6" t="s">
        <v>13</v>
      </c>
      <c r="C197" s="6" t="str">
        <f>"2010805125"</f>
        <v>2010805125</v>
      </c>
    </row>
    <row r="198" spans="1:3" ht="18.75">
      <c r="A198" s="6" t="s">
        <v>205</v>
      </c>
      <c r="B198" s="6" t="s">
        <v>5</v>
      </c>
      <c r="C198" s="6" t="str">
        <f>"2010805216"</f>
        <v>2010805216</v>
      </c>
    </row>
    <row r="199" spans="1:3" ht="18.75">
      <c r="A199" s="6" t="s">
        <v>206</v>
      </c>
      <c r="B199" s="6" t="s">
        <v>5</v>
      </c>
      <c r="C199" s="6" t="str">
        <f>"2010805309"</f>
        <v>2010805309</v>
      </c>
    </row>
    <row r="200" spans="1:3" ht="18.75">
      <c r="A200" s="6" t="s">
        <v>207</v>
      </c>
      <c r="B200" s="6" t="s">
        <v>13</v>
      </c>
      <c r="C200" s="6" t="str">
        <f>"2010805319"</f>
        <v>2010805319</v>
      </c>
    </row>
    <row r="201" spans="1:3" ht="18.75">
      <c r="A201" s="6" t="s">
        <v>208</v>
      </c>
      <c r="B201" s="6" t="s">
        <v>5</v>
      </c>
      <c r="C201" s="6" t="str">
        <f>"2010805328"</f>
        <v>2010805328</v>
      </c>
    </row>
    <row r="202" spans="1:3" ht="18.75">
      <c r="A202" s="6" t="s">
        <v>209</v>
      </c>
      <c r="B202" s="6" t="s">
        <v>5</v>
      </c>
      <c r="C202" s="6" t="str">
        <f>"2010805509"</f>
        <v>2010805509</v>
      </c>
    </row>
    <row r="203" spans="1:3" ht="18.75">
      <c r="A203" s="6" t="s">
        <v>210</v>
      </c>
      <c r="B203" s="6" t="s">
        <v>13</v>
      </c>
      <c r="C203" s="6" t="str">
        <f>"2010805713"</f>
        <v>2010805713</v>
      </c>
    </row>
    <row r="204" spans="1:3" ht="18.75">
      <c r="A204" s="6" t="s">
        <v>211</v>
      </c>
      <c r="B204" s="6" t="s">
        <v>5</v>
      </c>
      <c r="C204" s="6" t="str">
        <f>"2010805723"</f>
        <v>2010805723</v>
      </c>
    </row>
    <row r="205" spans="1:3" ht="18.75">
      <c r="A205" s="6" t="s">
        <v>212</v>
      </c>
      <c r="B205" s="6" t="s">
        <v>5</v>
      </c>
      <c r="C205" s="6" t="str">
        <f>"2010805814"</f>
        <v>2010805814</v>
      </c>
    </row>
    <row r="206" spans="1:3" ht="18.75">
      <c r="A206" s="6" t="s">
        <v>213</v>
      </c>
      <c r="B206" s="6" t="s">
        <v>5</v>
      </c>
      <c r="C206" s="6" t="str">
        <f>"2010805907"</f>
        <v>2010805907</v>
      </c>
    </row>
    <row r="207" spans="1:3" ht="18.75">
      <c r="A207" s="6" t="s">
        <v>214</v>
      </c>
      <c r="B207" s="6" t="s">
        <v>5</v>
      </c>
      <c r="C207" s="6" t="str">
        <f>"2010805910"</f>
        <v>2010805910</v>
      </c>
    </row>
    <row r="208" spans="1:3" ht="18.75">
      <c r="A208" s="6" t="s">
        <v>215</v>
      </c>
      <c r="B208" s="6" t="s">
        <v>5</v>
      </c>
      <c r="C208" s="6" t="str">
        <f>"2010805916"</f>
        <v>2010805916</v>
      </c>
    </row>
    <row r="209" spans="1:3" ht="18.75">
      <c r="A209" s="6" t="s">
        <v>216</v>
      </c>
      <c r="B209" s="6" t="s">
        <v>5</v>
      </c>
      <c r="C209" s="6" t="str">
        <f>"2010806030"</f>
        <v>2010806030</v>
      </c>
    </row>
    <row r="210" spans="1:3" ht="18.75">
      <c r="A210" s="6" t="s">
        <v>217</v>
      </c>
      <c r="B210" s="6" t="s">
        <v>13</v>
      </c>
      <c r="C210" s="6" t="str">
        <f>"2010806102"</f>
        <v>2010806102</v>
      </c>
    </row>
    <row r="211" spans="1:3" ht="18.75">
      <c r="A211" s="6" t="s">
        <v>218</v>
      </c>
      <c r="B211" s="6" t="s">
        <v>13</v>
      </c>
      <c r="C211" s="6" t="str">
        <f>"2010806125"</f>
        <v>2010806125</v>
      </c>
    </row>
    <row r="212" spans="1:3" ht="18.75">
      <c r="A212" s="6" t="s">
        <v>219</v>
      </c>
      <c r="B212" s="6" t="s">
        <v>5</v>
      </c>
      <c r="C212" s="6" t="str">
        <f>"2010806313"</f>
        <v>2010806313</v>
      </c>
    </row>
    <row r="213" spans="1:3" ht="18.75">
      <c r="A213" s="6" t="s">
        <v>220</v>
      </c>
      <c r="B213" s="6" t="s">
        <v>5</v>
      </c>
      <c r="C213" s="6" t="str">
        <f>"2010806322"</f>
        <v>2010806322</v>
      </c>
    </row>
    <row r="214" spans="1:3" ht="18.75">
      <c r="A214" s="6" t="s">
        <v>221</v>
      </c>
      <c r="B214" s="6" t="s">
        <v>13</v>
      </c>
      <c r="C214" s="6" t="str">
        <f>"2010806502"</f>
        <v>2010806502</v>
      </c>
    </row>
    <row r="215" spans="1:3" ht="18.75">
      <c r="A215" s="6" t="s">
        <v>222</v>
      </c>
      <c r="B215" s="6" t="s">
        <v>5</v>
      </c>
      <c r="C215" s="6" t="str">
        <f>"2010806515"</f>
        <v>2010806515</v>
      </c>
    </row>
    <row r="216" spans="1:3" ht="18.75">
      <c r="A216" s="6" t="s">
        <v>223</v>
      </c>
      <c r="B216" s="6" t="s">
        <v>13</v>
      </c>
      <c r="C216" s="6" t="str">
        <f>"2010806524"</f>
        <v>2010806524</v>
      </c>
    </row>
    <row r="217" spans="1:3" ht="18.75">
      <c r="A217" s="6" t="s">
        <v>224</v>
      </c>
      <c r="B217" s="6" t="s">
        <v>5</v>
      </c>
      <c r="C217" s="6" t="str">
        <f>"2010806618"</f>
        <v>2010806618</v>
      </c>
    </row>
    <row r="218" spans="1:3" ht="18.75">
      <c r="A218" s="6" t="s">
        <v>225</v>
      </c>
      <c r="B218" s="6" t="s">
        <v>13</v>
      </c>
      <c r="C218" s="6" t="str">
        <f>"2010806624"</f>
        <v>2010806624</v>
      </c>
    </row>
    <row r="219" spans="1:3" ht="18.75">
      <c r="A219" s="6" t="s">
        <v>226</v>
      </c>
      <c r="B219" s="6" t="s">
        <v>5</v>
      </c>
      <c r="C219" s="6" t="str">
        <f>"2010806628"</f>
        <v>2010806628</v>
      </c>
    </row>
    <row r="220" spans="1:3" ht="18.75">
      <c r="A220" s="6" t="s">
        <v>227</v>
      </c>
      <c r="B220" s="6" t="s">
        <v>5</v>
      </c>
      <c r="C220" s="6" t="str">
        <f>"2010806702"</f>
        <v>2010806702</v>
      </c>
    </row>
    <row r="221" spans="1:3" ht="18.75">
      <c r="A221" s="6" t="s">
        <v>228</v>
      </c>
      <c r="B221" s="6" t="s">
        <v>5</v>
      </c>
      <c r="C221" s="6" t="str">
        <f>"2010807002"</f>
        <v>2010807002</v>
      </c>
    </row>
    <row r="222" spans="1:3" ht="18.75">
      <c r="A222" s="6" t="s">
        <v>229</v>
      </c>
      <c r="B222" s="6" t="s">
        <v>5</v>
      </c>
      <c r="C222" s="6" t="str">
        <f>"2010807216"</f>
        <v>2010807216</v>
      </c>
    </row>
    <row r="223" spans="1:3" ht="18.75">
      <c r="A223" s="6" t="s">
        <v>230</v>
      </c>
      <c r="B223" s="6" t="s">
        <v>13</v>
      </c>
      <c r="C223" s="6" t="str">
        <f>"2010807226"</f>
        <v>2010807226</v>
      </c>
    </row>
    <row r="224" spans="1:3" ht="18.75">
      <c r="A224" s="6" t="s">
        <v>231</v>
      </c>
      <c r="B224" s="6" t="s">
        <v>13</v>
      </c>
      <c r="C224" s="6" t="str">
        <f>"2010807303"</f>
        <v>2010807303</v>
      </c>
    </row>
    <row r="225" spans="1:3" ht="18.75">
      <c r="A225" s="6" t="s">
        <v>232</v>
      </c>
      <c r="B225" s="6" t="s">
        <v>13</v>
      </c>
      <c r="C225" s="6" t="str">
        <f>"2010807311"</f>
        <v>2010807311</v>
      </c>
    </row>
    <row r="226" spans="1:3" ht="18.75">
      <c r="A226" s="6" t="s">
        <v>233</v>
      </c>
      <c r="B226" s="6" t="s">
        <v>5</v>
      </c>
      <c r="C226" s="6" t="str">
        <f>"2010807325"</f>
        <v>2010807325</v>
      </c>
    </row>
    <row r="227" spans="1:3" ht="18.75">
      <c r="A227" s="6" t="s">
        <v>234</v>
      </c>
      <c r="B227" s="6" t="s">
        <v>5</v>
      </c>
      <c r="C227" s="6" t="str">
        <f>"2010807410"</f>
        <v>2010807410</v>
      </c>
    </row>
    <row r="228" spans="1:3" ht="18.75">
      <c r="A228" s="6" t="s">
        <v>235</v>
      </c>
      <c r="B228" s="6" t="s">
        <v>13</v>
      </c>
      <c r="C228" s="6" t="str">
        <f>"2010807413"</f>
        <v>2010807413</v>
      </c>
    </row>
    <row r="229" spans="1:3" ht="18.75">
      <c r="A229" s="6" t="s">
        <v>236</v>
      </c>
      <c r="B229" s="6" t="s">
        <v>13</v>
      </c>
      <c r="C229" s="6" t="str">
        <f>"2010807515"</f>
        <v>2010807515</v>
      </c>
    </row>
    <row r="230" spans="1:3" ht="18.75">
      <c r="A230" s="6" t="s">
        <v>237</v>
      </c>
      <c r="B230" s="6" t="s">
        <v>13</v>
      </c>
      <c r="C230" s="6" t="str">
        <f>"2010807621"</f>
        <v>2010807621</v>
      </c>
    </row>
    <row r="231" spans="1:3" ht="18.75">
      <c r="A231" s="6" t="s">
        <v>238</v>
      </c>
      <c r="B231" s="6" t="s">
        <v>5</v>
      </c>
      <c r="C231" s="6" t="str">
        <f>"2010807720"</f>
        <v>2010807720</v>
      </c>
    </row>
    <row r="232" spans="1:3" ht="18.75">
      <c r="A232" s="6" t="s">
        <v>239</v>
      </c>
      <c r="B232" s="6" t="s">
        <v>5</v>
      </c>
      <c r="C232" s="6" t="str">
        <f>"2010807828"</f>
        <v>2010807828</v>
      </c>
    </row>
    <row r="233" spans="1:3" ht="18.75">
      <c r="A233" s="14" t="s">
        <v>240</v>
      </c>
      <c r="B233" s="14" t="s">
        <v>5</v>
      </c>
      <c r="C233" s="15" t="s">
        <v>241</v>
      </c>
    </row>
    <row r="234" spans="1:3" ht="18.75">
      <c r="A234" s="14" t="s">
        <v>242</v>
      </c>
      <c r="B234" s="14" t="s">
        <v>5</v>
      </c>
      <c r="C234" s="15" t="s">
        <v>243</v>
      </c>
    </row>
  </sheetData>
  <sheetProtection/>
  <mergeCells count="8">
    <mergeCell ref="A1:C1"/>
    <mergeCell ref="A41:C41"/>
    <mergeCell ref="A160:C160"/>
    <mergeCell ref="A165:C165"/>
    <mergeCell ref="A171:C171"/>
    <mergeCell ref="A178:C178"/>
    <mergeCell ref="A191:C191"/>
    <mergeCell ref="A195:C19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＆抽烟吐圈圈＆</cp:lastModifiedBy>
  <dcterms:created xsi:type="dcterms:W3CDTF">2020-09-02T12:19:28Z</dcterms:created>
  <dcterms:modified xsi:type="dcterms:W3CDTF">2020-09-02T14:21:04Z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