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2579_5f3e384c01772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<sst xmlns="http://schemas.openxmlformats.org/spreadsheetml/2006/main" count="61" uniqueCount="26">
  <si>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安徽省颍上第一中学、第二中学2020年公开引进人才拟聘人员名单</t>
  </si>
  <si>
    <t>报考号</t>
  </si>
  <si>
    <t>报考学科</t>
  </si>
  <si>
    <t>报考单位</t>
  </si>
  <si>
    <t>姓名</t>
  </si>
  <si>
    <t>1001_语文</t>
  </si>
  <si>
    <t>颍上一中</t>
  </si>
  <si>
    <t>1002_英语</t>
  </si>
  <si>
    <t>1003_数学</t>
  </si>
  <si>
    <t>1004_政治</t>
  </si>
  <si>
    <t>1005_历史</t>
  </si>
  <si>
    <t>1006_物理</t>
  </si>
  <si>
    <t>1007_化学</t>
  </si>
  <si>
    <t>1008_体育</t>
  </si>
  <si>
    <t>1009_心理</t>
  </si>
  <si>
    <t>1010_地理</t>
  </si>
  <si>
    <t>2001_语文</t>
  </si>
  <si>
    <t>颍上二中</t>
  </si>
  <si>
    <t>2002_英语</t>
  </si>
  <si>
    <t>2003_数学</t>
  </si>
  <si>
    <t>2004_政治</t>
  </si>
  <si>
    <t>2006_物理</t>
  </si>
  <si>
    <t>2007_化学</t>
  </si>
  <si>
    <t>2008_音乐</t>
  </si>
  <si>
    <t>2009_体育</t>
  </si>
  <si>
    <t>2011_生物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</si>
</sst>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9">
      <selection activeCell="H27" sqref="H27"/>
    </sheetView>
  </sheetViews>
  <sheetFormatPr defaultColWidth="9.00390625" defaultRowHeight="14.25"/>
  <cols>
    <col min="1" max="1" width="23.75390625" style="0" customWidth="1"/>
    <col min="2" max="2" width="13.875" style="0" customWidth="1"/>
    <col min="3" max="3" width="15.875" style="0" customWidth="1"/>
    <col min="4" max="4" width="21.50390625" style="0" customWidth="1"/>
  </cols>
  <sheetData>
    <row r="1" spans="1:4" ht="54" customHeight="1">
      <c r="A1" s="2" t="s">
        <v>0</v>
      </c>
      <c r="B1" s="3"/>
      <c r="C1" s="3"/>
      <c r="D1" s="3"/>
    </row>
    <row r="2" spans="1:4" ht="4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45" customHeight="1">
      <c r="A3" s="4" t="str">
        <f>"25792020081709050910"</f>
        <v>25792020081709050910</v>
      </c>
      <c r="B3" s="4" t="s">
        <v>5</v>
      </c>
      <c r="C3" s="4" t="s">
        <v>6</v>
      </c>
      <c r="D3" s="4" t="str">
        <f>"葛健新"</f>
        <v>葛健新</v>
      </c>
    </row>
    <row r="4" spans="1:4" s="1" customFormat="1" ht="45" customHeight="1">
      <c r="A4" s="4" t="str">
        <f>"25792020081709201719"</f>
        <v>25792020081709201719</v>
      </c>
      <c r="B4" s="4" t="s">
        <v>5</v>
      </c>
      <c r="C4" s="4" t="s">
        <v>6</v>
      </c>
      <c r="D4" s="4" t="str">
        <f>"李嫚嫚"</f>
        <v>李嫚嫚</v>
      </c>
    </row>
    <row r="5" spans="1:4" s="1" customFormat="1" ht="45" customHeight="1">
      <c r="A5" s="4" t="str">
        <f>"257920200818122957178"</f>
        <v>257920200818122957178</v>
      </c>
      <c r="B5" s="4" t="s">
        <v>7</v>
      </c>
      <c r="C5" s="4" t="s">
        <v>6</v>
      </c>
      <c r="D5" s="4" t="str">
        <f>"严晓杰"</f>
        <v>严晓杰</v>
      </c>
    </row>
    <row r="6" spans="1:4" s="1" customFormat="1" ht="45" customHeight="1">
      <c r="A6" s="4" t="str">
        <f>"25792020081709414029"</f>
        <v>25792020081709414029</v>
      </c>
      <c r="B6" s="4" t="s">
        <v>7</v>
      </c>
      <c r="C6" s="4" t="s">
        <v>6</v>
      </c>
      <c r="D6" s="4" t="str">
        <f>"王琪"</f>
        <v>王琪</v>
      </c>
    </row>
    <row r="7" spans="1:4" ht="45" customHeight="1">
      <c r="A7" s="4" t="str">
        <f>"25792020081714035477"</f>
        <v>25792020081714035477</v>
      </c>
      <c r="B7" s="4" t="s">
        <v>7</v>
      </c>
      <c r="C7" s="4" t="s">
        <v>6</v>
      </c>
      <c r="D7" s="4" t="str">
        <f>"苏朋艳"</f>
        <v>苏朋艳</v>
      </c>
    </row>
    <row r="8" spans="1:4" s="1" customFormat="1" ht="45" customHeight="1">
      <c r="A8" s="4" t="str">
        <f>"257920200817210015128"</f>
        <v>257920200817210015128</v>
      </c>
      <c r="B8" s="4" t="s">
        <v>8</v>
      </c>
      <c r="C8" s="4" t="s">
        <v>6</v>
      </c>
      <c r="D8" s="4" t="str">
        <f>"王婉"</f>
        <v>王婉</v>
      </c>
    </row>
    <row r="9" spans="1:4" s="1" customFormat="1" ht="45" customHeight="1">
      <c r="A9" s="4" t="str">
        <f>"2579202008170905009"</f>
        <v>2579202008170905009</v>
      </c>
      <c r="B9" s="4" t="s">
        <v>8</v>
      </c>
      <c r="C9" s="4" t="s">
        <v>6</v>
      </c>
      <c r="D9" s="4" t="str">
        <f>"吴艳"</f>
        <v>吴艳</v>
      </c>
    </row>
    <row r="10" spans="1:4" s="1" customFormat="1" ht="45" customHeight="1">
      <c r="A10" s="4" t="str">
        <f>"257920200818060454146"</f>
        <v>257920200818060454146</v>
      </c>
      <c r="B10" s="4" t="s">
        <v>9</v>
      </c>
      <c r="C10" s="4" t="s">
        <v>6</v>
      </c>
      <c r="D10" s="4" t="str">
        <f>"曾幼亮"</f>
        <v>曾幼亮</v>
      </c>
    </row>
    <row r="11" spans="1:4" s="1" customFormat="1" ht="45" customHeight="1">
      <c r="A11" s="4" t="str">
        <f>"25792020081715105281"</f>
        <v>25792020081715105281</v>
      </c>
      <c r="B11" s="4" t="s">
        <v>9</v>
      </c>
      <c r="C11" s="4" t="s">
        <v>6</v>
      </c>
      <c r="D11" s="4" t="str">
        <f>"陆宁娟"</f>
        <v>陆宁娟</v>
      </c>
    </row>
    <row r="12" spans="1:4" s="1" customFormat="1" ht="45" customHeight="1">
      <c r="A12" s="4" t="str">
        <f>"257920200818172039198"</f>
        <v>257920200818172039198</v>
      </c>
      <c r="B12" s="4" t="s">
        <v>10</v>
      </c>
      <c r="C12" s="4" t="s">
        <v>6</v>
      </c>
      <c r="D12" s="4" t="str">
        <f>"杨晶晶"</f>
        <v>杨晶晶</v>
      </c>
    </row>
    <row r="13" spans="1:4" s="1" customFormat="1" ht="45" customHeight="1">
      <c r="A13" s="4" t="str">
        <f>"257920200817173111100"</f>
        <v>257920200817173111100</v>
      </c>
      <c r="B13" s="4" t="s">
        <v>11</v>
      </c>
      <c r="C13" s="4" t="s">
        <v>6</v>
      </c>
      <c r="D13" s="4" t="str">
        <f>"杨竟宇"</f>
        <v>杨竟宇</v>
      </c>
    </row>
    <row r="14" spans="1:4" s="1" customFormat="1" ht="45" customHeight="1">
      <c r="A14" s="4" t="str">
        <f>"257920200817181256106"</f>
        <v>257920200817181256106</v>
      </c>
      <c r="B14" s="4" t="s">
        <v>12</v>
      </c>
      <c r="C14" s="4" t="s">
        <v>6</v>
      </c>
      <c r="D14" s="5" t="str">
        <f>"夏芹"</f>
        <v>夏芹</v>
      </c>
    </row>
    <row r="15" spans="1:4" s="1" customFormat="1" ht="45" customHeight="1">
      <c r="A15" s="4" t="str">
        <f>"257920200818140700182"</f>
        <v>257920200818140700182</v>
      </c>
      <c r="B15" s="4" t="s">
        <v>13</v>
      </c>
      <c r="C15" s="4" t="s">
        <v>6</v>
      </c>
      <c r="D15" s="4" t="str">
        <f>"张海巍"</f>
        <v>张海巍</v>
      </c>
    </row>
    <row r="16" spans="1:4" s="1" customFormat="1" ht="45" customHeight="1">
      <c r="A16" s="4" t="str">
        <f>"25792020081710170939"</f>
        <v>25792020081710170939</v>
      </c>
      <c r="B16" s="4" t="s">
        <v>14</v>
      </c>
      <c r="C16" s="4" t="s">
        <v>6</v>
      </c>
      <c r="D16" s="4" t="str">
        <f>"林欣欣"</f>
        <v>林欣欣</v>
      </c>
    </row>
    <row r="17" spans="1:4" s="1" customFormat="1" ht="45" customHeight="1">
      <c r="A17" s="4" t="str">
        <f>"25792020081713020171"</f>
        <v>25792020081713020171</v>
      </c>
      <c r="B17" s="4" t="s">
        <v>15</v>
      </c>
      <c r="C17" s="4" t="s">
        <v>6</v>
      </c>
      <c r="D17" s="4" t="str">
        <f>"江燕然"</f>
        <v>江燕然</v>
      </c>
    </row>
    <row r="18" spans="1:4" s="1" customFormat="1" ht="45" customHeight="1">
      <c r="A18" s="4" t="str">
        <f>"257920200818170208196"</f>
        <v>257920200818170208196</v>
      </c>
      <c r="B18" s="4" t="s">
        <v>16</v>
      </c>
      <c r="C18" s="4" t="s">
        <v>17</v>
      </c>
      <c r="D18" s="4" t="str">
        <f>"解颍利"</f>
        <v>解颍利</v>
      </c>
    </row>
    <row r="19" spans="1:4" s="1" customFormat="1" ht="45" customHeight="1">
      <c r="A19" s="4" t="str">
        <f>"2579202008170903398"</f>
        <v>2579202008170903398</v>
      </c>
      <c r="B19" s="4" t="s">
        <v>18</v>
      </c>
      <c r="C19" s="4" t="s">
        <v>17</v>
      </c>
      <c r="D19" s="4" t="str">
        <f>"李燕文"</f>
        <v>李燕文</v>
      </c>
    </row>
    <row r="20" spans="1:4" s="1" customFormat="1" ht="45" customHeight="1">
      <c r="A20" s="4" t="str">
        <f>"25792020081710120238"</f>
        <v>25792020081710120238</v>
      </c>
      <c r="B20" s="4" t="s">
        <v>18</v>
      </c>
      <c r="C20" s="4" t="s">
        <v>17</v>
      </c>
      <c r="D20" s="4" t="str">
        <f>"凡龙"</f>
        <v>凡龙</v>
      </c>
    </row>
    <row r="21" spans="1:4" s="1" customFormat="1" ht="45" customHeight="1">
      <c r="A21" s="4" t="str">
        <f>"257920200819120915263"</f>
        <v>257920200819120915263</v>
      </c>
      <c r="B21" s="4" t="s">
        <v>18</v>
      </c>
      <c r="C21" s="4" t="s">
        <v>17</v>
      </c>
      <c r="D21" s="4" t="str">
        <f>"陈陈"</f>
        <v>陈陈</v>
      </c>
    </row>
    <row r="22" spans="1:4" s="1" customFormat="1" ht="45" customHeight="1">
      <c r="A22" s="4" t="str">
        <f>"257920200819182302285"</f>
        <v>257920200819182302285</v>
      </c>
      <c r="B22" s="4" t="s">
        <v>19</v>
      </c>
      <c r="C22" s="4" t="s">
        <v>17</v>
      </c>
      <c r="D22" s="4" t="str">
        <f>"周青正"</f>
        <v>周青正</v>
      </c>
    </row>
    <row r="23" spans="1:4" s="1" customFormat="1" ht="45" customHeight="1">
      <c r="A23" s="4" t="str">
        <f>"25792020081710030934"</f>
        <v>25792020081710030934</v>
      </c>
      <c r="B23" s="4" t="s">
        <v>20</v>
      </c>
      <c r="C23" s="4" t="s">
        <v>17</v>
      </c>
      <c r="D23" s="4" t="str">
        <f>"陶清"</f>
        <v>陶清</v>
      </c>
    </row>
    <row r="24" spans="1:4" s="1" customFormat="1" ht="45" customHeight="1">
      <c r="A24" s="4" t="str">
        <f>"25792020081710315447"</f>
        <v>25792020081710315447</v>
      </c>
      <c r="B24" s="4" t="s">
        <v>21</v>
      </c>
      <c r="C24" s="4" t="s">
        <v>17</v>
      </c>
      <c r="D24" s="4" t="str">
        <f>"何炜"</f>
        <v>何炜</v>
      </c>
    </row>
    <row r="25" spans="1:4" s="1" customFormat="1" ht="45" customHeight="1">
      <c r="A25" s="4" t="str">
        <f>"257920200818065350148"</f>
        <v>257920200818065350148</v>
      </c>
      <c r="B25" s="4" t="s">
        <v>22</v>
      </c>
      <c r="C25" s="4" t="s">
        <v>17</v>
      </c>
      <c r="D25" s="4" t="str">
        <f>"朱丽"</f>
        <v>朱丽</v>
      </c>
    </row>
    <row r="26" spans="1:4" s="1" customFormat="1" ht="45" customHeight="1">
      <c r="A26" s="4" t="str">
        <f>"257920200818112405173"</f>
        <v>257920200818112405173</v>
      </c>
      <c r="B26" s="4" t="s">
        <v>22</v>
      </c>
      <c r="C26" s="4" t="s">
        <v>17</v>
      </c>
      <c r="D26" s="4" t="str">
        <f>"许安平"</f>
        <v>许安平</v>
      </c>
    </row>
    <row r="27" spans="1:4" s="1" customFormat="1" ht="45" customHeight="1">
      <c r="A27" s="4" t="str">
        <f>"257920200819125024267"</f>
        <v>257920200819125024267</v>
      </c>
      <c r="B27" s="4" t="s">
        <v>23</v>
      </c>
      <c r="C27" s="4" t="s">
        <v>17</v>
      </c>
      <c r="D27" s="4" t="str">
        <f>"闫冰"</f>
        <v>闫冰</v>
      </c>
    </row>
    <row r="28" spans="1:4" ht="45" customHeight="1">
      <c r="A28" s="4" t="str">
        <f>"257920200819193749291"</f>
        <v>257920200819193749291</v>
      </c>
      <c r="B28" s="4" t="s">
        <v>23</v>
      </c>
      <c r="C28" s="4" t="s">
        <v>17</v>
      </c>
      <c r="D28" s="4" t="str">
        <f>"李洁"</f>
        <v>李洁</v>
      </c>
    </row>
    <row r="29" spans="1:4" s="1" customFormat="1" ht="45" customHeight="1">
      <c r="A29" s="4" t="str">
        <f>"25792020081713542576"</f>
        <v>25792020081713542576</v>
      </c>
      <c r="B29" s="4" t="s">
        <v>24</v>
      </c>
      <c r="C29" s="4" t="s">
        <v>17</v>
      </c>
      <c r="D29" s="4" t="str">
        <f>"李玎"</f>
        <v>李玎</v>
      </c>
    </row>
    <row r="30" spans="1:4" s="1" customFormat="1" ht="45" customHeight="1">
      <c r="A30" s="4" t="str">
        <f>"257920200817202427122"</f>
        <v>257920200817202427122</v>
      </c>
      <c r="B30" s="4" t="s">
        <v>25</v>
      </c>
      <c r="C30" s="4" t="s">
        <v>17</v>
      </c>
      <c r="D30" s="4" t="str">
        <f>"张庆庆"</f>
        <v>张庆庆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泪过无痕</cp:lastModifiedBy>
  <dcterms:created xsi:type="dcterms:W3CDTF">2020-08-20T08:51:41Z</dcterms:created>
  <dcterms:modified xsi:type="dcterms:W3CDTF">2020-09-21T06:24:12Z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