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明细" sheetId="1" r:id="rId1"/>
  </sheets>
  <definedNames>
    <definedName name="_xlnm.Print_Titles" localSheetId="0">'成绩明细'!$2:$3</definedName>
    <definedName name="_xlnm._FilterDatabase" localSheetId="0" hidden="1">'成绩明细'!$A$3:$S$43</definedName>
  </definedNames>
  <calcPr fullCalcOnLoad="1"/>
</workbook>
</file>

<file path=xl/sharedStrings.xml><?xml version="1.0" encoding="utf-8"?>
<sst xmlns="http://schemas.openxmlformats.org/spreadsheetml/2006/main" count="385" uniqueCount="166">
  <si>
    <t>附件1</t>
  </si>
  <si>
    <t>2020年下半年蓬溪县部分事业单位公开考试招聘工作人员考试总成绩及进入体检人员名单</t>
  </si>
  <si>
    <t>岗位代码</t>
  </si>
  <si>
    <t>招聘单位</t>
  </si>
  <si>
    <t>招聘专业</t>
  </si>
  <si>
    <t>招聘名额</t>
  </si>
  <si>
    <t>准考证号</t>
  </si>
  <si>
    <t>姓名</t>
  </si>
  <si>
    <t>公共科目成绩</t>
  </si>
  <si>
    <t>政策性加分</t>
  </si>
  <si>
    <t>笔试总成绩</t>
  </si>
  <si>
    <t>笔试总成绩折合</t>
  </si>
  <si>
    <t>名次</t>
  </si>
  <si>
    <t>是否进入面试资格审查</t>
  </si>
  <si>
    <t>面试资格审查结果</t>
  </si>
  <si>
    <t>是否进入面试</t>
  </si>
  <si>
    <t>面试成绩</t>
  </si>
  <si>
    <t>面试成绩折合</t>
  </si>
  <si>
    <t>考试总成绩</t>
  </si>
  <si>
    <t>总名次</t>
  </si>
  <si>
    <t>是否进入体检</t>
  </si>
  <si>
    <t>蓬溪县林业技术推广中心</t>
  </si>
  <si>
    <t>本科专业：土地资源管理专业；研究生专业：土地资源管理专业</t>
  </si>
  <si>
    <t>2625001050406</t>
  </si>
  <si>
    <t>李华正</t>
  </si>
  <si>
    <t>78.30</t>
  </si>
  <si>
    <t/>
  </si>
  <si>
    <t>是</t>
  </si>
  <si>
    <t>合格</t>
  </si>
  <si>
    <t>2625001050416</t>
  </si>
  <si>
    <t>谢文杰</t>
  </si>
  <si>
    <t>68.90</t>
  </si>
  <si>
    <t>2625001050412</t>
  </si>
  <si>
    <t>段绪泉</t>
  </si>
  <si>
    <t>66.50</t>
  </si>
  <si>
    <t>蓬溪县政务服务中心</t>
  </si>
  <si>
    <t>本科专业：法学专业；研究生专业：法学类专业</t>
  </si>
  <si>
    <t>1</t>
  </si>
  <si>
    <t>2625002050525</t>
  </si>
  <si>
    <t>伍月</t>
  </si>
  <si>
    <t>70.40</t>
  </si>
  <si>
    <t>2625002050610</t>
  </si>
  <si>
    <t>彭志鹏</t>
  </si>
  <si>
    <t>74.10</t>
  </si>
  <si>
    <t>2625002050429</t>
  </si>
  <si>
    <t>胡倩</t>
  </si>
  <si>
    <t>70.50</t>
  </si>
  <si>
    <t>本科专业：公共卫生与预防医学类专业、临床医学类专业、护理学类专业；研究生专业：医学类专业</t>
  </si>
  <si>
    <t>2625003050704</t>
  </si>
  <si>
    <t>甘丽君</t>
  </si>
  <si>
    <t>58.10</t>
  </si>
  <si>
    <t>2625003050712</t>
  </si>
  <si>
    <t>段怡萍</t>
  </si>
  <si>
    <t>58.70</t>
  </si>
  <si>
    <t>2625003050624</t>
  </si>
  <si>
    <t>刘琳</t>
  </si>
  <si>
    <t>58.00</t>
  </si>
  <si>
    <t>蓬溪县交通工程管理服务中心</t>
  </si>
  <si>
    <t>本科专业：交通运输类专业； 研究生：交通运输工程类专业</t>
  </si>
  <si>
    <t>2625004050715</t>
  </si>
  <si>
    <t>李承洲</t>
  </si>
  <si>
    <t>70.30</t>
  </si>
  <si>
    <t>2625004050812</t>
  </si>
  <si>
    <t>秦茂</t>
  </si>
  <si>
    <t>70.90</t>
  </si>
  <si>
    <t>2625004050815</t>
  </si>
  <si>
    <t>姚海龙</t>
  </si>
  <si>
    <t>71.20</t>
  </si>
  <si>
    <t>蓬南镇便民服务中心</t>
  </si>
  <si>
    <t>专科专业：电子商务专业；本科专业：电子商务专业</t>
  </si>
  <si>
    <t>2625005050823</t>
  </si>
  <si>
    <t>唐若熙</t>
  </si>
  <si>
    <t>74.80</t>
  </si>
  <si>
    <t>2625005051003</t>
  </si>
  <si>
    <t>张业文</t>
  </si>
  <si>
    <t>71.50</t>
  </si>
  <si>
    <t>2625005050829</t>
  </si>
  <si>
    <t>李秋环</t>
  </si>
  <si>
    <t>71.60</t>
  </si>
  <si>
    <t>群利镇农业综合服务中心1人，新会镇农业综合服务中心1人，文井镇农业综合服务中心1人</t>
  </si>
  <si>
    <t>专科专业：会计专业、建设工程管理专业、计算机应用技术专业、计算机信息管理专业、通信技术专业、水利工程专业、财政专业、农业类专业；本科专业：农学类专业；会计学专业、工程管理专业、计算机科学与技术专业、通信工程专业、农业水利工程专业、财政学专业</t>
  </si>
  <si>
    <t>2625006051720</t>
  </si>
  <si>
    <t>陈卓</t>
  </si>
  <si>
    <t>75.20</t>
  </si>
  <si>
    <t>2625006051725</t>
  </si>
  <si>
    <t>陈泓潜</t>
  </si>
  <si>
    <t>69.90</t>
  </si>
  <si>
    <t>2625006051314</t>
  </si>
  <si>
    <t>王洪霞</t>
  </si>
  <si>
    <t>71.00</t>
  </si>
  <si>
    <t>2625006051821</t>
  </si>
  <si>
    <t>邓晓雪</t>
  </si>
  <si>
    <t>69.00</t>
  </si>
  <si>
    <t>2625006051327</t>
  </si>
  <si>
    <t>吴雨馨</t>
  </si>
  <si>
    <t>67.60</t>
  </si>
  <si>
    <t>2625006051909</t>
  </si>
  <si>
    <t>颜桃</t>
  </si>
  <si>
    <t>67.00</t>
  </si>
  <si>
    <t>2625006051929</t>
  </si>
  <si>
    <t>邓璠</t>
  </si>
  <si>
    <t>67.50</t>
  </si>
  <si>
    <t>2625006051723</t>
  </si>
  <si>
    <t>林森</t>
  </si>
  <si>
    <t>68.80</t>
  </si>
  <si>
    <t>2625006051116</t>
  </si>
  <si>
    <t>曹珊</t>
  </si>
  <si>
    <t>三凤镇宣传文化服务中心</t>
  </si>
  <si>
    <t>本科专业：审计学专业、会计学专业、财务管理专业、农业经济管理类专业；研究生专业：不限</t>
  </si>
  <si>
    <t>2625007052329</t>
  </si>
  <si>
    <t>邹天豪</t>
  </si>
  <si>
    <t>70.80</t>
  </si>
  <si>
    <t>2625007052313</t>
  </si>
  <si>
    <t>何倩</t>
  </si>
  <si>
    <t>2625007052110</t>
  </si>
  <si>
    <t>蒲素</t>
  </si>
  <si>
    <t>68.10</t>
  </si>
  <si>
    <t>常乐镇宣传文化服务中心</t>
  </si>
  <si>
    <t>不限</t>
  </si>
  <si>
    <t>2625008053623</t>
  </si>
  <si>
    <t>陈金</t>
  </si>
  <si>
    <t>69.70</t>
  </si>
  <si>
    <t>2625008052527</t>
  </si>
  <si>
    <t>李国菊</t>
  </si>
  <si>
    <t>72.60</t>
  </si>
  <si>
    <t>2625008053910</t>
  </si>
  <si>
    <t>谭黎</t>
  </si>
  <si>
    <t>62.70</t>
  </si>
  <si>
    <t>68.70</t>
  </si>
  <si>
    <t>蓬溪县人民医院</t>
  </si>
  <si>
    <t>本科专业：临床医学                  专业；研究生专业：临床医学专业</t>
  </si>
  <si>
    <t>4625009072508</t>
  </si>
  <si>
    <t>杨宇</t>
  </si>
  <si>
    <t>57.00</t>
  </si>
  <si>
    <t>4625009072509</t>
  </si>
  <si>
    <t>康建军</t>
  </si>
  <si>
    <t>55.00</t>
  </si>
  <si>
    <t>4625011072516</t>
  </si>
  <si>
    <t>李情</t>
  </si>
  <si>
    <t>48.00</t>
  </si>
  <si>
    <t>本科专业：护理学专业；研究生专业：护理学专业</t>
  </si>
  <si>
    <t>4625012072520</t>
  </si>
  <si>
    <t>巫悦琴</t>
  </si>
  <si>
    <t>68.00</t>
  </si>
  <si>
    <t>4625012072521</t>
  </si>
  <si>
    <t>杨思宇</t>
  </si>
  <si>
    <t>49.00</t>
  </si>
  <si>
    <t>4625012072518</t>
  </si>
  <si>
    <t>陈芹</t>
  </si>
  <si>
    <t>47.00</t>
  </si>
  <si>
    <t>蓬溪县中医医院</t>
  </si>
  <si>
    <t>本科专业:中医学专业、针灸推拿学专业、中医康复学专业；研究生专业：中医类专业</t>
  </si>
  <si>
    <t>3625014072806</t>
  </si>
  <si>
    <t>姚运娇</t>
  </si>
  <si>
    <t>60.00</t>
  </si>
  <si>
    <t>3625014072801</t>
  </si>
  <si>
    <t>秦瑞</t>
  </si>
  <si>
    <t>54.00</t>
  </si>
  <si>
    <t>3625014072808</t>
  </si>
  <si>
    <t>张林波</t>
  </si>
  <si>
    <t>3</t>
  </si>
  <si>
    <t>蓬溪县妇幼保健计划生育服务中心</t>
  </si>
  <si>
    <t>本科专业：临床医学专业；研究生专业：儿科学专业</t>
  </si>
  <si>
    <t>4625017072523</t>
  </si>
  <si>
    <t>岳春梅</t>
  </si>
  <si>
    <t>46.00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</si>
</sst>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9">
    <font>
      <sz val="10"/>
      <name val="Arial"/>
      <family val="2"/>
    </font>
    <font>
      <sz val="10"/>
      <name val="宋体"/>
      <family val="0"/>
    </font>
    <font>
      <sz val="8"/>
      <name val="宋体"/>
      <family val="0"/>
    </font>
    <font>
      <sz val="12"/>
      <name val="宋体"/>
      <family val="0"/>
    </font>
    <font>
      <b/>
      <sz val="16"/>
      <name val="方正小标宋简体"/>
      <family val="4"/>
    </font>
    <font>
      <sz val="9"/>
      <name val="宋体"/>
      <family val="0"/>
    </font>
    <font>
      <sz val="10"/>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bottom style="thin"/>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0">
      <alignment/>
      <protection/>
    </xf>
    <xf numFmtId="0" fontId="33" fillId="7" borderId="2" applyNumberFormat="0" applyFont="0" applyAlignment="0" applyProtection="0"/>
    <xf numFmtId="0" fontId="3"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3" fillId="0" borderId="0">
      <alignment/>
      <protection/>
    </xf>
  </cellStyleXfs>
  <cellXfs count="65">
    <xf numFmtId="0" fontId="0" fillId="0" borderId="0" xfId="0" applyAlignment="1">
      <alignmen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80" fontId="2"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xf>
    <xf numFmtId="0" fontId="2" fillId="0" borderId="0" xfId="0" applyFont="1" applyFill="1" applyBorder="1" applyAlignment="1">
      <alignment horizontal="center" vertical="center"/>
    </xf>
    <xf numFmtId="180" fontId="2"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47" fillId="0" borderId="0" xfId="0" applyFont="1" applyBorder="1" applyAlignment="1">
      <alignment horizontal="center" vertical="center"/>
    </xf>
    <xf numFmtId="0" fontId="3" fillId="0" borderId="0" xfId="0" applyFont="1" applyAlignment="1">
      <alignment horizontal="center" vertical="center" wrapText="1"/>
    </xf>
    <xf numFmtId="49" fontId="4" fillId="0" borderId="0" xfId="0" applyNumberFormat="1" applyFont="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1" fillId="0" borderId="10" xfId="29"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1" xfId="29" applyNumberFormat="1" applyFont="1" applyFill="1" applyBorder="1" applyAlignment="1">
      <alignment horizontal="center" vertical="center" wrapText="1"/>
      <protection/>
    </xf>
    <xf numFmtId="49" fontId="1"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 fillId="0" borderId="12" xfId="29" applyNumberFormat="1" applyFont="1" applyFill="1" applyBorder="1" applyAlignment="1">
      <alignment horizontal="center" vertical="center" wrapText="1"/>
      <protection/>
    </xf>
    <xf numFmtId="49" fontId="1"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1" fillId="0" borderId="10" xfId="27" applyNumberFormat="1" applyFont="1" applyFill="1" applyBorder="1" applyAlignment="1">
      <alignment horizontal="center" vertical="center" wrapText="1"/>
      <protection/>
    </xf>
    <xf numFmtId="49" fontId="1" fillId="0" borderId="9" xfId="0" applyNumberFormat="1" applyFont="1" applyBorder="1" applyAlignment="1">
      <alignment horizontal="center" vertical="center" wrapText="1"/>
    </xf>
    <xf numFmtId="49" fontId="1" fillId="0" borderId="11" xfId="27" applyNumberFormat="1" applyFont="1" applyFill="1" applyBorder="1" applyAlignment="1">
      <alignment horizontal="center" vertical="center" wrapText="1"/>
      <protection/>
    </xf>
    <xf numFmtId="49" fontId="48"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49" fontId="1" fillId="0" borderId="12" xfId="27" applyNumberFormat="1" applyFont="1" applyFill="1" applyBorder="1" applyAlignment="1">
      <alignment horizontal="center" vertical="center" wrapText="1"/>
      <protection/>
    </xf>
    <xf numFmtId="49" fontId="1" fillId="0" borderId="12" xfId="27" applyNumberFormat="1" applyFont="1" applyFill="1" applyBorder="1" applyAlignment="1">
      <alignment vertical="center" wrapText="1"/>
      <protection/>
    </xf>
    <xf numFmtId="49" fontId="1" fillId="0" borderId="9" xfId="0" applyNumberFormat="1" applyFont="1" applyBorder="1" applyAlignment="1">
      <alignment horizontal="center" vertical="center" wrapText="1"/>
    </xf>
    <xf numFmtId="49" fontId="48" fillId="0" borderId="9" xfId="0" applyNumberFormat="1" applyFont="1" applyFill="1" applyBorder="1" applyAlignment="1">
      <alignment horizontal="center" vertical="center" wrapText="1"/>
    </xf>
    <xf numFmtId="49" fontId="1" fillId="0" borderId="9" xfId="27" applyNumberFormat="1" applyFont="1" applyFill="1" applyBorder="1" applyAlignment="1">
      <alignment horizontal="center" vertical="center" wrapText="1"/>
      <protection/>
    </xf>
    <xf numFmtId="49" fontId="1" fillId="0" borderId="13"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4" xfId="27" applyNumberFormat="1" applyFont="1" applyFill="1" applyBorder="1" applyAlignment="1">
      <alignment horizontal="center" vertical="center" wrapText="1"/>
      <protection/>
    </xf>
    <xf numFmtId="49" fontId="1" fillId="0" borderId="15"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180" fontId="5"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180"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180"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47" fillId="0" borderId="9"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xf>
    <xf numFmtId="0" fontId="47"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考试 3" xfId="27"/>
    <cellStyle name="注释" xfId="28"/>
    <cellStyle name="常规_考试"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考试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V43"/>
  <sheetViews>
    <sheetView tabSelected="1" workbookViewId="0" topLeftCell="A1">
      <selection activeCell="V3" sqref="V3"/>
    </sheetView>
  </sheetViews>
  <sheetFormatPr defaultColWidth="9.140625" defaultRowHeight="19.5" customHeight="1"/>
  <cols>
    <col min="1" max="1" width="6.7109375" style="1" customWidth="1"/>
    <col min="2" max="2" width="8.140625" style="1" customWidth="1"/>
    <col min="3" max="3" width="13.28125" style="1" customWidth="1"/>
    <col min="4" max="4" width="4.421875" style="1" customWidth="1"/>
    <col min="5" max="5" width="13.28125" style="1" customWidth="1"/>
    <col min="6" max="6" width="7.7109375" style="2" customWidth="1"/>
    <col min="7" max="7" width="6.7109375" style="3" customWidth="1"/>
    <col min="8" max="8" width="4.8515625" style="1" customWidth="1"/>
    <col min="9" max="10" width="6.57421875" style="3" customWidth="1"/>
    <col min="11" max="11" width="4.7109375" style="1" customWidth="1"/>
    <col min="12" max="12" width="6.00390625" style="1" customWidth="1"/>
    <col min="13" max="13" width="5.7109375" style="4" customWidth="1"/>
    <col min="14" max="14" width="5.421875" style="5" customWidth="1"/>
    <col min="15" max="15" width="6.7109375" style="6" customWidth="1"/>
    <col min="16" max="16" width="6.7109375" style="7" customWidth="1"/>
    <col min="17" max="17" width="7.140625" style="8" customWidth="1"/>
    <col min="18" max="18" width="6.57421875" style="9" customWidth="1"/>
    <col min="19" max="19" width="5.57421875" style="10" customWidth="1"/>
    <col min="20" max="16384" width="9.140625" style="5" customWidth="1"/>
  </cols>
  <sheetData>
    <row r="1" spans="1:2" ht="19.5" customHeight="1">
      <c r="A1" s="11" t="s">
        <v>0</v>
      </c>
      <c r="B1" s="11"/>
    </row>
    <row r="2" spans="1:19" ht="30" customHeight="1">
      <c r="A2" s="12" t="s">
        <v>1</v>
      </c>
      <c r="B2" s="12"/>
      <c r="C2" s="12"/>
      <c r="D2" s="12"/>
      <c r="E2" s="12"/>
      <c r="F2" s="12"/>
      <c r="G2" s="12"/>
      <c r="H2" s="12"/>
      <c r="I2" s="12"/>
      <c r="J2" s="48"/>
      <c r="K2" s="12"/>
      <c r="L2" s="12"/>
      <c r="M2" s="12"/>
      <c r="N2" s="12"/>
      <c r="O2" s="49"/>
      <c r="P2" s="48"/>
      <c r="Q2" s="12"/>
      <c r="R2" s="12"/>
      <c r="S2" s="12"/>
    </row>
    <row r="3" spans="1:19" ht="34.5" customHeight="1">
      <c r="A3" s="13" t="s">
        <v>2</v>
      </c>
      <c r="B3" s="13" t="s">
        <v>3</v>
      </c>
      <c r="C3" s="13" t="s">
        <v>4</v>
      </c>
      <c r="D3" s="13" t="s">
        <v>5</v>
      </c>
      <c r="E3" s="13" t="s">
        <v>6</v>
      </c>
      <c r="F3" s="14" t="s">
        <v>7</v>
      </c>
      <c r="G3" s="13" t="s">
        <v>8</v>
      </c>
      <c r="H3" s="13" t="s">
        <v>9</v>
      </c>
      <c r="I3" s="13" t="s">
        <v>10</v>
      </c>
      <c r="J3" s="50" t="s">
        <v>11</v>
      </c>
      <c r="K3" s="13" t="s">
        <v>12</v>
      </c>
      <c r="L3" s="13" t="s">
        <v>13</v>
      </c>
      <c r="M3" s="13" t="s">
        <v>14</v>
      </c>
      <c r="N3" s="13" t="s">
        <v>15</v>
      </c>
      <c r="O3" s="14" t="s">
        <v>16</v>
      </c>
      <c r="P3" s="50" t="s">
        <v>17</v>
      </c>
      <c r="Q3" s="58" t="s">
        <v>18</v>
      </c>
      <c r="R3" s="27" t="s">
        <v>19</v>
      </c>
      <c r="S3" s="13" t="s">
        <v>20</v>
      </c>
    </row>
    <row r="4" spans="1:22" ht="30" customHeight="1">
      <c r="A4" s="15">
        <v>625001</v>
      </c>
      <c r="B4" s="16" t="s">
        <v>21</v>
      </c>
      <c r="C4" s="17" t="s">
        <v>22</v>
      </c>
      <c r="D4" s="18">
        <v>1</v>
      </c>
      <c r="E4" s="19" t="s">
        <v>23</v>
      </c>
      <c r="F4" s="19" t="s">
        <v>24</v>
      </c>
      <c r="G4" s="19" t="s">
        <v>25</v>
      </c>
      <c r="H4" s="19" t="s">
        <v>26</v>
      </c>
      <c r="I4" s="19" t="s">
        <v>25</v>
      </c>
      <c r="J4" s="51">
        <f>I:I*0.6</f>
        <v>46.98</v>
      </c>
      <c r="K4" s="52">
        <v>1</v>
      </c>
      <c r="L4" s="27" t="s">
        <v>27</v>
      </c>
      <c r="M4" s="53" t="s">
        <v>28</v>
      </c>
      <c r="N4" s="53" t="s">
        <v>27</v>
      </c>
      <c r="O4" s="54">
        <v>74.9</v>
      </c>
      <c r="P4" s="55">
        <f>O:O*0.4</f>
        <v>29.960000000000004</v>
      </c>
      <c r="Q4" s="59">
        <f>I:I*0.6+O:O*0.4</f>
        <v>76.94</v>
      </c>
      <c r="R4" s="60">
        <v>1</v>
      </c>
      <c r="S4" s="61" t="s">
        <v>27</v>
      </c>
      <c r="T4" s="62"/>
      <c r="U4" s="62"/>
      <c r="V4" s="62"/>
    </row>
    <row r="5" spans="1:22" ht="30" customHeight="1">
      <c r="A5" s="15">
        <v>625001</v>
      </c>
      <c r="B5" s="20"/>
      <c r="C5" s="21"/>
      <c r="D5" s="22"/>
      <c r="E5" s="19" t="s">
        <v>29</v>
      </c>
      <c r="F5" s="19" t="s">
        <v>30</v>
      </c>
      <c r="G5" s="19" t="s">
        <v>31</v>
      </c>
      <c r="H5" s="19" t="s">
        <v>26</v>
      </c>
      <c r="I5" s="19" t="s">
        <v>31</v>
      </c>
      <c r="J5" s="51">
        <f aca="true" t="shared" si="0" ref="J5:J43">I$1:I$65536*0.6</f>
        <v>41.34</v>
      </c>
      <c r="K5" s="52">
        <v>2</v>
      </c>
      <c r="L5" s="27" t="s">
        <v>27</v>
      </c>
      <c r="M5" s="53" t="s">
        <v>28</v>
      </c>
      <c r="N5" s="53" t="s">
        <v>27</v>
      </c>
      <c r="O5" s="54">
        <v>78</v>
      </c>
      <c r="P5" s="55">
        <f aca="true" t="shared" si="1" ref="P5:P43">O$1:O$65536*0.4</f>
        <v>31.200000000000003</v>
      </c>
      <c r="Q5" s="59">
        <f aca="true" t="shared" si="2" ref="Q5:Q43">I$1:I$65536*0.6+O$1:O$65536*0.4</f>
        <v>72.54</v>
      </c>
      <c r="R5" s="60">
        <v>2</v>
      </c>
      <c r="S5" s="61"/>
      <c r="T5" s="62"/>
      <c r="U5" s="62"/>
      <c r="V5" s="62"/>
    </row>
    <row r="6" spans="1:22" ht="30" customHeight="1">
      <c r="A6" s="15">
        <v>625001</v>
      </c>
      <c r="B6" s="23"/>
      <c r="C6" s="24"/>
      <c r="D6" s="25"/>
      <c r="E6" s="19" t="s">
        <v>32</v>
      </c>
      <c r="F6" s="19" t="s">
        <v>33</v>
      </c>
      <c r="G6" s="19" t="s">
        <v>34</v>
      </c>
      <c r="H6" s="19" t="s">
        <v>26</v>
      </c>
      <c r="I6" s="19" t="s">
        <v>34</v>
      </c>
      <c r="J6" s="51">
        <f t="shared" si="0"/>
        <v>39.9</v>
      </c>
      <c r="K6" s="52">
        <v>3</v>
      </c>
      <c r="L6" s="27" t="s">
        <v>27</v>
      </c>
      <c r="M6" s="53" t="s">
        <v>28</v>
      </c>
      <c r="N6" s="53" t="s">
        <v>27</v>
      </c>
      <c r="O6" s="54">
        <v>74.2</v>
      </c>
      <c r="P6" s="55">
        <f t="shared" si="1"/>
        <v>29.680000000000003</v>
      </c>
      <c r="Q6" s="59">
        <f t="shared" si="2"/>
        <v>69.58</v>
      </c>
      <c r="R6" s="60">
        <v>3</v>
      </c>
      <c r="S6" s="61"/>
      <c r="T6" s="62"/>
      <c r="U6" s="62"/>
      <c r="V6" s="62"/>
    </row>
    <row r="7" spans="1:22" ht="30" customHeight="1">
      <c r="A7" s="15">
        <v>625002</v>
      </c>
      <c r="B7" s="16" t="s">
        <v>35</v>
      </c>
      <c r="C7" s="16" t="s">
        <v>36</v>
      </c>
      <c r="D7" s="16" t="s">
        <v>37</v>
      </c>
      <c r="E7" s="19" t="s">
        <v>38</v>
      </c>
      <c r="F7" s="19" t="s">
        <v>39</v>
      </c>
      <c r="G7" s="19" t="s">
        <v>40</v>
      </c>
      <c r="H7" s="19" t="s">
        <v>26</v>
      </c>
      <c r="I7" s="19" t="s">
        <v>40</v>
      </c>
      <c r="J7" s="51">
        <f t="shared" si="0"/>
        <v>42.24</v>
      </c>
      <c r="K7" s="52">
        <v>3</v>
      </c>
      <c r="L7" s="27" t="s">
        <v>27</v>
      </c>
      <c r="M7" s="53" t="s">
        <v>28</v>
      </c>
      <c r="N7" s="53" t="s">
        <v>27</v>
      </c>
      <c r="O7" s="54">
        <v>79.5</v>
      </c>
      <c r="P7" s="55">
        <f t="shared" si="1"/>
        <v>31.8</v>
      </c>
      <c r="Q7" s="59">
        <f>I:I*0.6+O:O*0.4</f>
        <v>74.04</v>
      </c>
      <c r="R7" s="60">
        <v>1</v>
      </c>
      <c r="S7" s="61" t="s">
        <v>27</v>
      </c>
      <c r="T7" s="63"/>
      <c r="U7" s="63"/>
      <c r="V7" s="63"/>
    </row>
    <row r="8" spans="1:22" ht="30" customHeight="1">
      <c r="A8" s="15">
        <v>625002</v>
      </c>
      <c r="B8" s="20"/>
      <c r="C8" s="20" t="s">
        <v>36</v>
      </c>
      <c r="D8" s="20">
        <v>1</v>
      </c>
      <c r="E8" s="19" t="s">
        <v>41</v>
      </c>
      <c r="F8" s="19" t="s">
        <v>42</v>
      </c>
      <c r="G8" s="19" t="s">
        <v>43</v>
      </c>
      <c r="H8" s="19" t="s">
        <v>26</v>
      </c>
      <c r="I8" s="19" t="s">
        <v>43</v>
      </c>
      <c r="J8" s="51">
        <f t="shared" si="0"/>
        <v>44.459999999999994</v>
      </c>
      <c r="K8" s="52">
        <v>1</v>
      </c>
      <c r="L8" s="27" t="s">
        <v>27</v>
      </c>
      <c r="M8" s="53" t="s">
        <v>28</v>
      </c>
      <c r="N8" s="53" t="s">
        <v>27</v>
      </c>
      <c r="O8" s="54">
        <v>73.8</v>
      </c>
      <c r="P8" s="55">
        <f t="shared" si="1"/>
        <v>29.52</v>
      </c>
      <c r="Q8" s="59">
        <f>I:I*0.6+O:O*0.4</f>
        <v>73.97999999999999</v>
      </c>
      <c r="R8" s="60">
        <v>2</v>
      </c>
      <c r="S8" s="61"/>
      <c r="T8" s="63"/>
      <c r="U8" s="63"/>
      <c r="V8" s="63"/>
    </row>
    <row r="9" spans="1:22" ht="30" customHeight="1">
      <c r="A9" s="15">
        <v>625002</v>
      </c>
      <c r="B9" s="23"/>
      <c r="C9" s="23"/>
      <c r="D9" s="23"/>
      <c r="E9" s="19" t="s">
        <v>44</v>
      </c>
      <c r="F9" s="19" t="s">
        <v>45</v>
      </c>
      <c r="G9" s="19" t="s">
        <v>46</v>
      </c>
      <c r="H9" s="19" t="s">
        <v>26</v>
      </c>
      <c r="I9" s="19" t="s">
        <v>46</v>
      </c>
      <c r="J9" s="51">
        <f t="shared" si="0"/>
        <v>42.3</v>
      </c>
      <c r="K9" s="52">
        <v>2</v>
      </c>
      <c r="L9" s="27" t="s">
        <v>27</v>
      </c>
      <c r="M9" s="53" t="s">
        <v>28</v>
      </c>
      <c r="N9" s="53" t="s">
        <v>27</v>
      </c>
      <c r="O9" s="54">
        <v>78.3</v>
      </c>
      <c r="P9" s="55">
        <f t="shared" si="1"/>
        <v>31.32</v>
      </c>
      <c r="Q9" s="59">
        <f>I:I*0.6+O:O*0.4</f>
        <v>73.62</v>
      </c>
      <c r="R9" s="60">
        <v>3</v>
      </c>
      <c r="S9" s="61"/>
      <c r="T9" s="63"/>
      <c r="U9" s="63"/>
      <c r="V9" s="63"/>
    </row>
    <row r="10" spans="1:22" ht="30" customHeight="1">
      <c r="A10" s="15">
        <v>625003</v>
      </c>
      <c r="B10" s="26" t="s">
        <v>35</v>
      </c>
      <c r="C10" s="26" t="s">
        <v>47</v>
      </c>
      <c r="D10" s="26">
        <v>1</v>
      </c>
      <c r="E10" s="27" t="s">
        <v>48</v>
      </c>
      <c r="F10" s="27" t="s">
        <v>49</v>
      </c>
      <c r="G10" s="27" t="s">
        <v>50</v>
      </c>
      <c r="H10" s="19" t="s">
        <v>26</v>
      </c>
      <c r="I10" s="19" t="s">
        <v>50</v>
      </c>
      <c r="J10" s="51">
        <f t="shared" si="0"/>
        <v>34.86</v>
      </c>
      <c r="K10" s="33">
        <v>2</v>
      </c>
      <c r="L10" s="27" t="s">
        <v>27</v>
      </c>
      <c r="M10" s="53" t="s">
        <v>28</v>
      </c>
      <c r="N10" s="53" t="s">
        <v>27</v>
      </c>
      <c r="O10" s="54">
        <v>77.8</v>
      </c>
      <c r="P10" s="55">
        <f t="shared" si="1"/>
        <v>31.12</v>
      </c>
      <c r="Q10" s="59">
        <f>I:I*0.6+O:O*0.4</f>
        <v>65.98</v>
      </c>
      <c r="R10" s="60">
        <v>1</v>
      </c>
      <c r="S10" s="61" t="s">
        <v>27</v>
      </c>
      <c r="T10" s="63"/>
      <c r="U10" s="63"/>
      <c r="V10" s="63"/>
    </row>
    <row r="11" spans="1:22" ht="30" customHeight="1">
      <c r="A11" s="15">
        <v>625003</v>
      </c>
      <c r="B11" s="28"/>
      <c r="C11" s="28"/>
      <c r="D11" s="28"/>
      <c r="E11" s="27" t="s">
        <v>51</v>
      </c>
      <c r="F11" s="29" t="s">
        <v>52</v>
      </c>
      <c r="G11" s="27" t="s">
        <v>53</v>
      </c>
      <c r="H11" s="30" t="s">
        <v>26</v>
      </c>
      <c r="I11" s="19" t="s">
        <v>53</v>
      </c>
      <c r="J11" s="51">
        <f t="shared" si="0"/>
        <v>35.22</v>
      </c>
      <c r="K11" s="33">
        <v>1</v>
      </c>
      <c r="L11" s="27" t="s">
        <v>27</v>
      </c>
      <c r="M11" s="53" t="s">
        <v>28</v>
      </c>
      <c r="N11" s="53" t="s">
        <v>27</v>
      </c>
      <c r="O11" s="54">
        <v>75.1</v>
      </c>
      <c r="P11" s="55">
        <f t="shared" si="1"/>
        <v>30.04</v>
      </c>
      <c r="Q11" s="59">
        <f>I:I*0.6+O:O*0.4</f>
        <v>65.25999999999999</v>
      </c>
      <c r="R11" s="60">
        <v>2</v>
      </c>
      <c r="S11" s="61"/>
      <c r="T11" s="63"/>
      <c r="U11" s="63"/>
      <c r="V11" s="63"/>
    </row>
    <row r="12" spans="1:22" ht="30" customHeight="1">
      <c r="A12" s="15">
        <v>625003</v>
      </c>
      <c r="B12" s="31"/>
      <c r="C12" s="31"/>
      <c r="D12" s="31"/>
      <c r="E12" s="27" t="s">
        <v>54</v>
      </c>
      <c r="F12" s="27" t="s">
        <v>55</v>
      </c>
      <c r="G12" s="27" t="s">
        <v>56</v>
      </c>
      <c r="H12" s="19" t="s">
        <v>26</v>
      </c>
      <c r="I12" s="19" t="s">
        <v>56</v>
      </c>
      <c r="J12" s="51">
        <f t="shared" si="0"/>
        <v>34.8</v>
      </c>
      <c r="K12" s="33">
        <v>3</v>
      </c>
      <c r="L12" s="27" t="s">
        <v>27</v>
      </c>
      <c r="M12" s="53" t="s">
        <v>28</v>
      </c>
      <c r="N12" s="53" t="s">
        <v>27</v>
      </c>
      <c r="O12" s="54">
        <v>72.2</v>
      </c>
      <c r="P12" s="55">
        <f t="shared" si="1"/>
        <v>28.880000000000003</v>
      </c>
      <c r="Q12" s="59">
        <f t="shared" si="2"/>
        <v>63.68</v>
      </c>
      <c r="R12" s="60">
        <v>3</v>
      </c>
      <c r="S12" s="61"/>
      <c r="T12" s="62"/>
      <c r="U12" s="62"/>
      <c r="V12" s="62"/>
    </row>
    <row r="13" spans="1:22" ht="30" customHeight="1">
      <c r="A13" s="15">
        <v>625004</v>
      </c>
      <c r="B13" s="26" t="s">
        <v>57</v>
      </c>
      <c r="C13" s="26" t="s">
        <v>58</v>
      </c>
      <c r="D13" s="26">
        <v>1</v>
      </c>
      <c r="E13" s="27" t="s">
        <v>59</v>
      </c>
      <c r="F13" s="27" t="s">
        <v>60</v>
      </c>
      <c r="G13" s="19" t="s">
        <v>61</v>
      </c>
      <c r="H13" s="19" t="s">
        <v>26</v>
      </c>
      <c r="I13" s="19" t="s">
        <v>61</v>
      </c>
      <c r="J13" s="51">
        <f t="shared" si="0"/>
        <v>42.18</v>
      </c>
      <c r="K13" s="33">
        <v>3</v>
      </c>
      <c r="L13" s="27" t="s">
        <v>27</v>
      </c>
      <c r="M13" s="53" t="s">
        <v>28</v>
      </c>
      <c r="N13" s="53" t="s">
        <v>27</v>
      </c>
      <c r="O13" s="54">
        <v>79.3</v>
      </c>
      <c r="P13" s="55">
        <f t="shared" si="1"/>
        <v>31.72</v>
      </c>
      <c r="Q13" s="59">
        <f>I:I*0.6+O:O*0.4</f>
        <v>73.9</v>
      </c>
      <c r="R13" s="60">
        <v>1</v>
      </c>
      <c r="S13" s="61" t="s">
        <v>27</v>
      </c>
      <c r="T13" s="63"/>
      <c r="U13" s="63"/>
      <c r="V13" s="63"/>
    </row>
    <row r="14" spans="1:22" ht="30" customHeight="1">
      <c r="A14" s="15">
        <v>625004</v>
      </c>
      <c r="B14" s="28"/>
      <c r="C14" s="28"/>
      <c r="D14" s="28"/>
      <c r="E14" s="27" t="s">
        <v>62</v>
      </c>
      <c r="F14" s="27" t="s">
        <v>63</v>
      </c>
      <c r="G14" s="19" t="s">
        <v>64</v>
      </c>
      <c r="H14" s="19" t="s">
        <v>26</v>
      </c>
      <c r="I14" s="19" t="s">
        <v>64</v>
      </c>
      <c r="J14" s="51">
        <f t="shared" si="0"/>
        <v>42.54</v>
      </c>
      <c r="K14" s="33">
        <v>2</v>
      </c>
      <c r="L14" s="27" t="s">
        <v>27</v>
      </c>
      <c r="M14" s="53" t="s">
        <v>28</v>
      </c>
      <c r="N14" s="53" t="s">
        <v>27</v>
      </c>
      <c r="O14" s="54">
        <v>77</v>
      </c>
      <c r="P14" s="55">
        <f t="shared" si="1"/>
        <v>30.8</v>
      </c>
      <c r="Q14" s="59">
        <f t="shared" si="2"/>
        <v>73.34</v>
      </c>
      <c r="R14" s="60">
        <v>2</v>
      </c>
      <c r="S14" s="61"/>
      <c r="T14" s="62"/>
      <c r="U14" s="62"/>
      <c r="V14" s="62"/>
    </row>
    <row r="15" spans="1:22" ht="30" customHeight="1">
      <c r="A15" s="15">
        <v>625004</v>
      </c>
      <c r="B15" s="32"/>
      <c r="C15" s="32"/>
      <c r="D15" s="32"/>
      <c r="E15" s="27" t="s">
        <v>65</v>
      </c>
      <c r="F15" s="19" t="s">
        <v>66</v>
      </c>
      <c r="G15" s="27" t="s">
        <v>67</v>
      </c>
      <c r="H15" s="19" t="s">
        <v>26</v>
      </c>
      <c r="I15" s="19" t="s">
        <v>67</v>
      </c>
      <c r="J15" s="51">
        <f t="shared" si="0"/>
        <v>42.72</v>
      </c>
      <c r="K15" s="33">
        <v>1</v>
      </c>
      <c r="L15" s="27" t="s">
        <v>27</v>
      </c>
      <c r="M15" s="53" t="s">
        <v>28</v>
      </c>
      <c r="N15" s="53" t="s">
        <v>27</v>
      </c>
      <c r="O15" s="54">
        <v>70.8</v>
      </c>
      <c r="P15" s="55">
        <f t="shared" si="1"/>
        <v>28.32</v>
      </c>
      <c r="Q15" s="59">
        <f>I:I*0.6+O:O*0.4</f>
        <v>71.03999999999999</v>
      </c>
      <c r="R15" s="60">
        <v>3</v>
      </c>
      <c r="S15" s="61"/>
      <c r="T15" s="63"/>
      <c r="U15" s="63"/>
      <c r="V15" s="63"/>
    </row>
    <row r="16" spans="1:22" ht="30" customHeight="1">
      <c r="A16" s="15">
        <v>625005</v>
      </c>
      <c r="B16" s="26" t="s">
        <v>68</v>
      </c>
      <c r="C16" s="26" t="s">
        <v>69</v>
      </c>
      <c r="D16" s="26">
        <v>1</v>
      </c>
      <c r="E16" s="27" t="s">
        <v>70</v>
      </c>
      <c r="F16" s="27" t="s">
        <v>71</v>
      </c>
      <c r="G16" s="27" t="s">
        <v>72</v>
      </c>
      <c r="H16" s="19" t="s">
        <v>26</v>
      </c>
      <c r="I16" s="19" t="s">
        <v>72</v>
      </c>
      <c r="J16" s="51">
        <f t="shared" si="0"/>
        <v>44.879999999999995</v>
      </c>
      <c r="K16" s="33">
        <v>1</v>
      </c>
      <c r="L16" s="27" t="s">
        <v>27</v>
      </c>
      <c r="M16" s="53" t="s">
        <v>28</v>
      </c>
      <c r="N16" s="53" t="s">
        <v>27</v>
      </c>
      <c r="O16" s="54">
        <v>79.4</v>
      </c>
      <c r="P16" s="55">
        <f t="shared" si="1"/>
        <v>31.760000000000005</v>
      </c>
      <c r="Q16" s="59">
        <f t="shared" si="2"/>
        <v>76.64</v>
      </c>
      <c r="R16" s="60">
        <v>1</v>
      </c>
      <c r="S16" s="61" t="s">
        <v>27</v>
      </c>
      <c r="T16" s="62"/>
      <c r="U16" s="62"/>
      <c r="V16" s="62"/>
    </row>
    <row r="17" spans="1:22" ht="30" customHeight="1">
      <c r="A17" s="15">
        <v>625005</v>
      </c>
      <c r="B17" s="28"/>
      <c r="C17" s="28"/>
      <c r="D17" s="28"/>
      <c r="E17" s="27" t="s">
        <v>73</v>
      </c>
      <c r="F17" s="27" t="s">
        <v>74</v>
      </c>
      <c r="G17" s="27" t="s">
        <v>75</v>
      </c>
      <c r="H17" s="19" t="s">
        <v>26</v>
      </c>
      <c r="I17" s="19" t="s">
        <v>75</v>
      </c>
      <c r="J17" s="51">
        <f t="shared" si="0"/>
        <v>42.9</v>
      </c>
      <c r="K17" s="33">
        <v>3</v>
      </c>
      <c r="L17" s="27" t="s">
        <v>27</v>
      </c>
      <c r="M17" s="53" t="s">
        <v>28</v>
      </c>
      <c r="N17" s="53" t="s">
        <v>27</v>
      </c>
      <c r="O17" s="54">
        <v>76.4</v>
      </c>
      <c r="P17" s="55">
        <f t="shared" si="1"/>
        <v>30.560000000000002</v>
      </c>
      <c r="Q17" s="59">
        <f>I:I*0.6+O:O*0.4</f>
        <v>73.46000000000001</v>
      </c>
      <c r="R17" s="60">
        <v>2</v>
      </c>
      <c r="S17" s="61"/>
      <c r="T17" s="63"/>
      <c r="U17" s="63"/>
      <c r="V17" s="63"/>
    </row>
    <row r="18" spans="1:22" ht="30" customHeight="1">
      <c r="A18" s="15">
        <v>625005</v>
      </c>
      <c r="B18" s="31"/>
      <c r="C18" s="31"/>
      <c r="D18" s="31"/>
      <c r="E18" s="27" t="s">
        <v>76</v>
      </c>
      <c r="F18" s="27" t="s">
        <v>77</v>
      </c>
      <c r="G18" s="27" t="s">
        <v>78</v>
      </c>
      <c r="H18" s="19" t="s">
        <v>26</v>
      </c>
      <c r="I18" s="19" t="s">
        <v>78</v>
      </c>
      <c r="J18" s="51">
        <f t="shared" si="0"/>
        <v>42.959999999999994</v>
      </c>
      <c r="K18" s="33">
        <v>2</v>
      </c>
      <c r="L18" s="27" t="s">
        <v>27</v>
      </c>
      <c r="M18" s="53" t="s">
        <v>28</v>
      </c>
      <c r="N18" s="53" t="s">
        <v>27</v>
      </c>
      <c r="O18" s="54">
        <v>72.9</v>
      </c>
      <c r="P18" s="55">
        <f t="shared" si="1"/>
        <v>29.160000000000004</v>
      </c>
      <c r="Q18" s="59">
        <f>I:I*0.6+O:O*0.4</f>
        <v>72.12</v>
      </c>
      <c r="R18" s="60">
        <v>3</v>
      </c>
      <c r="S18" s="61"/>
      <c r="T18" s="63"/>
      <c r="U18" s="63"/>
      <c r="V18" s="63"/>
    </row>
    <row r="19" spans="1:19" ht="30" customHeight="1">
      <c r="A19" s="15">
        <v>625006</v>
      </c>
      <c r="B19" s="17" t="s">
        <v>79</v>
      </c>
      <c r="C19" s="17" t="s">
        <v>80</v>
      </c>
      <c r="D19" s="17">
        <v>3</v>
      </c>
      <c r="E19" s="27" t="s">
        <v>81</v>
      </c>
      <c r="F19" s="27" t="s">
        <v>82</v>
      </c>
      <c r="G19" s="19" t="s">
        <v>83</v>
      </c>
      <c r="H19" s="19" t="s">
        <v>26</v>
      </c>
      <c r="I19" s="19" t="s">
        <v>83</v>
      </c>
      <c r="J19" s="51">
        <f t="shared" si="0"/>
        <v>45.12</v>
      </c>
      <c r="K19" s="33">
        <v>1</v>
      </c>
      <c r="L19" s="27" t="s">
        <v>27</v>
      </c>
      <c r="M19" s="53" t="s">
        <v>28</v>
      </c>
      <c r="N19" s="53" t="s">
        <v>27</v>
      </c>
      <c r="O19" s="54">
        <v>76.4</v>
      </c>
      <c r="P19" s="55">
        <f t="shared" si="1"/>
        <v>30.560000000000002</v>
      </c>
      <c r="Q19" s="59">
        <f t="shared" si="2"/>
        <v>75.68</v>
      </c>
      <c r="R19" s="60">
        <v>1</v>
      </c>
      <c r="S19" s="61" t="s">
        <v>27</v>
      </c>
    </row>
    <row r="20" spans="1:19" ht="30" customHeight="1">
      <c r="A20" s="15">
        <v>625006</v>
      </c>
      <c r="B20" s="21"/>
      <c r="C20" s="21"/>
      <c r="D20" s="21"/>
      <c r="E20" s="27" t="s">
        <v>84</v>
      </c>
      <c r="F20" s="27" t="s">
        <v>85</v>
      </c>
      <c r="G20" s="19" t="s">
        <v>86</v>
      </c>
      <c r="H20" s="19" t="s">
        <v>26</v>
      </c>
      <c r="I20" s="19" t="s">
        <v>86</v>
      </c>
      <c r="J20" s="51">
        <f t="shared" si="0"/>
        <v>41.940000000000005</v>
      </c>
      <c r="K20" s="33">
        <v>3</v>
      </c>
      <c r="L20" s="27" t="s">
        <v>27</v>
      </c>
      <c r="M20" s="53" t="s">
        <v>28</v>
      </c>
      <c r="N20" s="53" t="s">
        <v>27</v>
      </c>
      <c r="O20" s="54">
        <v>82.7</v>
      </c>
      <c r="P20" s="55">
        <f t="shared" si="1"/>
        <v>33.080000000000005</v>
      </c>
      <c r="Q20" s="59">
        <f>I:I*0.6+O:O*0.4</f>
        <v>75.02000000000001</v>
      </c>
      <c r="R20" s="60">
        <v>2</v>
      </c>
      <c r="S20" s="61" t="s">
        <v>27</v>
      </c>
    </row>
    <row r="21" spans="1:19" ht="30" customHeight="1">
      <c r="A21" s="15">
        <v>625006</v>
      </c>
      <c r="B21" s="21"/>
      <c r="C21" s="21"/>
      <c r="D21" s="21"/>
      <c r="E21" s="27" t="s">
        <v>87</v>
      </c>
      <c r="F21" s="27" t="s">
        <v>88</v>
      </c>
      <c r="G21" s="19" t="s">
        <v>89</v>
      </c>
      <c r="H21" s="19" t="s">
        <v>26</v>
      </c>
      <c r="I21" s="19" t="s">
        <v>89</v>
      </c>
      <c r="J21" s="51">
        <f t="shared" si="0"/>
        <v>42.6</v>
      </c>
      <c r="K21" s="33">
        <v>2</v>
      </c>
      <c r="L21" s="27" t="s">
        <v>27</v>
      </c>
      <c r="M21" s="53" t="s">
        <v>28</v>
      </c>
      <c r="N21" s="53" t="s">
        <v>27</v>
      </c>
      <c r="O21" s="54">
        <v>80</v>
      </c>
      <c r="P21" s="55">
        <f t="shared" si="1"/>
        <v>32</v>
      </c>
      <c r="Q21" s="59">
        <f>I:I*0.6+O:O*0.4</f>
        <v>74.6</v>
      </c>
      <c r="R21" s="60">
        <v>3</v>
      </c>
      <c r="S21" s="61" t="s">
        <v>27</v>
      </c>
    </row>
    <row r="22" spans="1:19" ht="30" customHeight="1">
      <c r="A22" s="15">
        <v>625006</v>
      </c>
      <c r="B22" s="21"/>
      <c r="C22" s="21"/>
      <c r="D22" s="21"/>
      <c r="E22" s="27" t="s">
        <v>90</v>
      </c>
      <c r="F22" s="27" t="s">
        <v>91</v>
      </c>
      <c r="G22" s="19" t="s">
        <v>92</v>
      </c>
      <c r="H22" s="19" t="s">
        <v>26</v>
      </c>
      <c r="I22" s="19" t="s">
        <v>92</v>
      </c>
      <c r="J22" s="51">
        <f t="shared" si="0"/>
        <v>41.4</v>
      </c>
      <c r="K22" s="33">
        <v>4</v>
      </c>
      <c r="L22" s="27" t="s">
        <v>27</v>
      </c>
      <c r="M22" s="53" t="s">
        <v>28</v>
      </c>
      <c r="N22" s="53" t="s">
        <v>27</v>
      </c>
      <c r="O22" s="54">
        <v>81.4</v>
      </c>
      <c r="P22" s="55">
        <f t="shared" si="1"/>
        <v>32.56</v>
      </c>
      <c r="Q22" s="59">
        <f t="shared" si="2"/>
        <v>73.96000000000001</v>
      </c>
      <c r="R22" s="60">
        <v>4</v>
      </c>
      <c r="S22" s="61"/>
    </row>
    <row r="23" spans="1:19" ht="30" customHeight="1">
      <c r="A23" s="15">
        <v>625006</v>
      </c>
      <c r="B23" s="21"/>
      <c r="C23" s="21"/>
      <c r="D23" s="21"/>
      <c r="E23" s="27" t="s">
        <v>93</v>
      </c>
      <c r="F23" s="27" t="s">
        <v>94</v>
      </c>
      <c r="G23" s="19" t="s">
        <v>95</v>
      </c>
      <c r="H23" s="19" t="s">
        <v>26</v>
      </c>
      <c r="I23" s="19" t="s">
        <v>95</v>
      </c>
      <c r="J23" s="51">
        <f t="shared" si="0"/>
        <v>40.559999999999995</v>
      </c>
      <c r="K23" s="33">
        <v>6</v>
      </c>
      <c r="L23" s="27" t="s">
        <v>27</v>
      </c>
      <c r="M23" s="53" t="s">
        <v>28</v>
      </c>
      <c r="N23" s="53" t="s">
        <v>27</v>
      </c>
      <c r="O23" s="54">
        <v>78.6</v>
      </c>
      <c r="P23" s="55">
        <f t="shared" si="1"/>
        <v>31.439999999999998</v>
      </c>
      <c r="Q23" s="59">
        <f>I:I*0.6+O:O*0.4</f>
        <v>72</v>
      </c>
      <c r="R23" s="60">
        <v>5</v>
      </c>
      <c r="S23" s="61"/>
    </row>
    <row r="24" spans="1:19" ht="30" customHeight="1">
      <c r="A24" s="15">
        <v>625006</v>
      </c>
      <c r="B24" s="21"/>
      <c r="C24" s="21"/>
      <c r="D24" s="21"/>
      <c r="E24" s="19" t="s">
        <v>96</v>
      </c>
      <c r="F24" s="19" t="s">
        <v>97</v>
      </c>
      <c r="G24" s="19" t="s">
        <v>98</v>
      </c>
      <c r="H24" s="19" t="s">
        <v>26</v>
      </c>
      <c r="I24" s="19" t="s">
        <v>98</v>
      </c>
      <c r="J24" s="51">
        <f t="shared" si="0"/>
        <v>40.199999999999996</v>
      </c>
      <c r="K24" s="33">
        <v>8</v>
      </c>
      <c r="L24" s="27" t="s">
        <v>27</v>
      </c>
      <c r="M24" s="53" t="s">
        <v>28</v>
      </c>
      <c r="N24" s="53" t="s">
        <v>27</v>
      </c>
      <c r="O24" s="54">
        <v>78.9</v>
      </c>
      <c r="P24" s="55">
        <f t="shared" si="1"/>
        <v>31.560000000000002</v>
      </c>
      <c r="Q24" s="59">
        <f>I:I*0.6+O:O*0.4</f>
        <v>71.75999999999999</v>
      </c>
      <c r="R24" s="60">
        <v>6</v>
      </c>
      <c r="S24" s="61"/>
    </row>
    <row r="25" spans="1:19" ht="30" customHeight="1">
      <c r="A25" s="15">
        <v>625006</v>
      </c>
      <c r="B25" s="21"/>
      <c r="C25" s="21"/>
      <c r="D25" s="21"/>
      <c r="E25" s="27" t="s">
        <v>99</v>
      </c>
      <c r="F25" s="29" t="s">
        <v>100</v>
      </c>
      <c r="G25" s="27" t="s">
        <v>101</v>
      </c>
      <c r="H25" s="30" t="s">
        <v>26</v>
      </c>
      <c r="I25" s="19" t="s">
        <v>101</v>
      </c>
      <c r="J25" s="51">
        <f t="shared" si="0"/>
        <v>40.5</v>
      </c>
      <c r="K25" s="33">
        <v>7</v>
      </c>
      <c r="L25" s="27" t="s">
        <v>27</v>
      </c>
      <c r="M25" s="53" t="s">
        <v>28</v>
      </c>
      <c r="N25" s="53" t="s">
        <v>27</v>
      </c>
      <c r="O25" s="54">
        <v>77.4</v>
      </c>
      <c r="P25" s="55">
        <f t="shared" si="1"/>
        <v>30.960000000000004</v>
      </c>
      <c r="Q25" s="59">
        <f t="shared" si="2"/>
        <v>71.46000000000001</v>
      </c>
      <c r="R25" s="60">
        <v>7</v>
      </c>
      <c r="S25" s="61"/>
    </row>
    <row r="26" spans="1:19" ht="30" customHeight="1">
      <c r="A26" s="15">
        <v>625006</v>
      </c>
      <c r="B26" s="21"/>
      <c r="C26" s="21"/>
      <c r="D26" s="21"/>
      <c r="E26" s="19" t="s">
        <v>102</v>
      </c>
      <c r="F26" s="19" t="s">
        <v>103</v>
      </c>
      <c r="G26" s="19" t="s">
        <v>104</v>
      </c>
      <c r="H26" s="19" t="s">
        <v>26</v>
      </c>
      <c r="I26" s="19" t="s">
        <v>104</v>
      </c>
      <c r="J26" s="51">
        <f t="shared" si="0"/>
        <v>41.279999999999994</v>
      </c>
      <c r="K26" s="33">
        <v>5</v>
      </c>
      <c r="L26" s="27" t="s">
        <v>27</v>
      </c>
      <c r="M26" s="53" t="s">
        <v>28</v>
      </c>
      <c r="N26" s="53" t="s">
        <v>27</v>
      </c>
      <c r="O26" s="54">
        <v>74</v>
      </c>
      <c r="P26" s="55">
        <f t="shared" si="1"/>
        <v>29.6</v>
      </c>
      <c r="Q26" s="59">
        <f>I:I*0.6+O:O*0.4</f>
        <v>70.88</v>
      </c>
      <c r="R26" s="60">
        <v>8</v>
      </c>
      <c r="S26" s="61"/>
    </row>
    <row r="27" spans="1:19" ht="30" customHeight="1">
      <c r="A27" s="15">
        <v>625006</v>
      </c>
      <c r="B27" s="24"/>
      <c r="C27" s="24"/>
      <c r="D27" s="24"/>
      <c r="E27" s="19" t="s">
        <v>105</v>
      </c>
      <c r="F27" s="19" t="s">
        <v>106</v>
      </c>
      <c r="G27" s="19" t="s">
        <v>98</v>
      </c>
      <c r="H27" s="19" t="s">
        <v>26</v>
      </c>
      <c r="I27" s="19" t="s">
        <v>98</v>
      </c>
      <c r="J27" s="51">
        <f t="shared" si="0"/>
        <v>40.199999999999996</v>
      </c>
      <c r="K27" s="33">
        <v>8</v>
      </c>
      <c r="L27" s="27" t="s">
        <v>27</v>
      </c>
      <c r="M27" s="53" t="s">
        <v>28</v>
      </c>
      <c r="N27" s="53" t="s">
        <v>27</v>
      </c>
      <c r="O27" s="54">
        <v>75.7</v>
      </c>
      <c r="P27" s="55">
        <f t="shared" si="1"/>
        <v>30.28</v>
      </c>
      <c r="Q27" s="59">
        <f>I:I*0.6+O:O*0.4</f>
        <v>70.47999999999999</v>
      </c>
      <c r="R27" s="60">
        <v>9</v>
      </c>
      <c r="S27" s="61"/>
    </row>
    <row r="28" spans="1:19" ht="30" customHeight="1">
      <c r="A28" s="15">
        <v>625007</v>
      </c>
      <c r="B28" s="26" t="s">
        <v>107</v>
      </c>
      <c r="C28" s="26" t="s">
        <v>108</v>
      </c>
      <c r="D28" s="26">
        <v>1</v>
      </c>
      <c r="E28" s="19" t="s">
        <v>109</v>
      </c>
      <c r="F28" s="19" t="s">
        <v>110</v>
      </c>
      <c r="G28" s="19" t="s">
        <v>111</v>
      </c>
      <c r="H28" s="19" t="s">
        <v>26</v>
      </c>
      <c r="I28" s="19" t="s">
        <v>111</v>
      </c>
      <c r="J28" s="51">
        <f t="shared" si="0"/>
        <v>42.48</v>
      </c>
      <c r="K28" s="52">
        <v>2</v>
      </c>
      <c r="L28" s="27" t="s">
        <v>27</v>
      </c>
      <c r="M28" s="53" t="s">
        <v>28</v>
      </c>
      <c r="N28" s="53" t="s">
        <v>27</v>
      </c>
      <c r="O28" s="54">
        <v>81.3</v>
      </c>
      <c r="P28" s="55">
        <f t="shared" si="1"/>
        <v>32.52</v>
      </c>
      <c r="Q28" s="59">
        <f>I:I*0.6+O:O*0.4</f>
        <v>75</v>
      </c>
      <c r="R28" s="60">
        <v>1</v>
      </c>
      <c r="S28" s="61" t="s">
        <v>27</v>
      </c>
    </row>
    <row r="29" spans="1:19" ht="30" customHeight="1">
      <c r="A29" s="15">
        <v>625007</v>
      </c>
      <c r="B29" s="28"/>
      <c r="C29" s="28"/>
      <c r="D29" s="28"/>
      <c r="E29" s="19" t="s">
        <v>112</v>
      </c>
      <c r="F29" s="19" t="s">
        <v>113</v>
      </c>
      <c r="G29" s="19" t="s">
        <v>67</v>
      </c>
      <c r="H29" s="19" t="s">
        <v>26</v>
      </c>
      <c r="I29" s="19" t="s">
        <v>67</v>
      </c>
      <c r="J29" s="51">
        <f t="shared" si="0"/>
        <v>42.72</v>
      </c>
      <c r="K29" s="52">
        <v>1</v>
      </c>
      <c r="L29" s="27" t="s">
        <v>27</v>
      </c>
      <c r="M29" s="53" t="s">
        <v>28</v>
      </c>
      <c r="N29" s="53" t="s">
        <v>27</v>
      </c>
      <c r="O29" s="54">
        <v>78.1</v>
      </c>
      <c r="P29" s="55">
        <f t="shared" si="1"/>
        <v>31.24</v>
      </c>
      <c r="Q29" s="59">
        <f>I:I*0.6+O:O*0.4</f>
        <v>73.96</v>
      </c>
      <c r="R29" s="60">
        <v>2</v>
      </c>
      <c r="S29" s="61"/>
    </row>
    <row r="30" spans="1:19" ht="30" customHeight="1">
      <c r="A30" s="15">
        <v>625007</v>
      </c>
      <c r="B30" s="31"/>
      <c r="C30" s="31"/>
      <c r="D30" s="31"/>
      <c r="E30" s="19" t="s">
        <v>114</v>
      </c>
      <c r="F30" s="19" t="s">
        <v>115</v>
      </c>
      <c r="G30" s="19" t="s">
        <v>116</v>
      </c>
      <c r="H30" s="19" t="s">
        <v>26</v>
      </c>
      <c r="I30" s="19" t="s">
        <v>116</v>
      </c>
      <c r="J30" s="51">
        <f t="shared" si="0"/>
        <v>40.85999999999999</v>
      </c>
      <c r="K30" s="52">
        <v>3</v>
      </c>
      <c r="L30" s="27" t="s">
        <v>27</v>
      </c>
      <c r="M30" s="53" t="s">
        <v>28</v>
      </c>
      <c r="N30" s="53" t="s">
        <v>27</v>
      </c>
      <c r="O30" s="54">
        <v>76.7</v>
      </c>
      <c r="P30" s="55">
        <f t="shared" si="1"/>
        <v>30.680000000000003</v>
      </c>
      <c r="Q30" s="59">
        <f t="shared" si="2"/>
        <v>71.53999999999999</v>
      </c>
      <c r="R30" s="60">
        <v>3</v>
      </c>
      <c r="S30" s="61"/>
    </row>
    <row r="31" spans="1:19" ht="30" customHeight="1">
      <c r="A31" s="15">
        <v>625008</v>
      </c>
      <c r="B31" s="26" t="s">
        <v>117</v>
      </c>
      <c r="C31" s="26" t="s">
        <v>118</v>
      </c>
      <c r="D31" s="26">
        <v>1</v>
      </c>
      <c r="E31" s="19" t="s">
        <v>119</v>
      </c>
      <c r="F31" s="19" t="s">
        <v>120</v>
      </c>
      <c r="G31" s="19" t="s">
        <v>121</v>
      </c>
      <c r="H31" s="19" t="s">
        <v>26</v>
      </c>
      <c r="I31" s="19" t="s">
        <v>121</v>
      </c>
      <c r="J31" s="51">
        <f t="shared" si="0"/>
        <v>41.82</v>
      </c>
      <c r="K31" s="52">
        <v>2</v>
      </c>
      <c r="L31" s="27" t="s">
        <v>27</v>
      </c>
      <c r="M31" s="53" t="s">
        <v>28</v>
      </c>
      <c r="N31" s="53" t="s">
        <v>27</v>
      </c>
      <c r="O31" s="54">
        <v>81.7</v>
      </c>
      <c r="P31" s="55">
        <f t="shared" si="1"/>
        <v>32.68</v>
      </c>
      <c r="Q31" s="59">
        <f>I:I*0.6+O:O*0.4</f>
        <v>74.5</v>
      </c>
      <c r="R31" s="60">
        <v>1</v>
      </c>
      <c r="S31" s="61" t="s">
        <v>27</v>
      </c>
    </row>
    <row r="32" spans="1:19" ht="30" customHeight="1">
      <c r="A32" s="15">
        <v>625008</v>
      </c>
      <c r="B32" s="28"/>
      <c r="C32" s="28"/>
      <c r="D32" s="28"/>
      <c r="E32" s="19" t="s">
        <v>122</v>
      </c>
      <c r="F32" s="19" t="s">
        <v>123</v>
      </c>
      <c r="G32" s="19" t="s">
        <v>124</v>
      </c>
      <c r="H32" s="19" t="s">
        <v>26</v>
      </c>
      <c r="I32" s="19" t="s">
        <v>124</v>
      </c>
      <c r="J32" s="51">
        <f t="shared" si="0"/>
        <v>43.559999999999995</v>
      </c>
      <c r="K32" s="52">
        <v>1</v>
      </c>
      <c r="L32" s="27" t="s">
        <v>27</v>
      </c>
      <c r="M32" s="53" t="s">
        <v>28</v>
      </c>
      <c r="N32" s="53" t="s">
        <v>27</v>
      </c>
      <c r="O32" s="54">
        <v>72</v>
      </c>
      <c r="P32" s="55">
        <f t="shared" si="1"/>
        <v>28.8</v>
      </c>
      <c r="Q32" s="59">
        <f>I:I*0.6+O:O*0.4</f>
        <v>72.36</v>
      </c>
      <c r="R32" s="60">
        <v>2</v>
      </c>
      <c r="S32" s="61"/>
    </row>
    <row r="33" spans="1:19" ht="30" customHeight="1">
      <c r="A33" s="15">
        <v>625008</v>
      </c>
      <c r="B33" s="31"/>
      <c r="C33" s="31"/>
      <c r="D33" s="31"/>
      <c r="E33" s="27" t="s">
        <v>125</v>
      </c>
      <c r="F33" s="27" t="s">
        <v>126</v>
      </c>
      <c r="G33" s="27" t="s">
        <v>127</v>
      </c>
      <c r="H33" s="33">
        <v>6</v>
      </c>
      <c r="I33" s="27" t="s">
        <v>128</v>
      </c>
      <c r="J33" s="51">
        <f t="shared" si="0"/>
        <v>41.22</v>
      </c>
      <c r="K33" s="52">
        <v>3</v>
      </c>
      <c r="L33" s="27" t="s">
        <v>27</v>
      </c>
      <c r="M33" s="53" t="s">
        <v>28</v>
      </c>
      <c r="N33" s="53" t="s">
        <v>27</v>
      </c>
      <c r="O33" s="54">
        <v>77.4</v>
      </c>
      <c r="P33" s="55">
        <f t="shared" si="1"/>
        <v>30.960000000000004</v>
      </c>
      <c r="Q33" s="59">
        <f t="shared" si="2"/>
        <v>72.18</v>
      </c>
      <c r="R33" s="60">
        <v>3</v>
      </c>
      <c r="S33" s="61"/>
    </row>
    <row r="34" spans="1:19" ht="30" customHeight="1">
      <c r="A34" s="34">
        <v>625009</v>
      </c>
      <c r="B34" s="35" t="s">
        <v>129</v>
      </c>
      <c r="C34" s="35" t="s">
        <v>130</v>
      </c>
      <c r="D34" s="35">
        <v>1</v>
      </c>
      <c r="E34" s="36" t="s">
        <v>131</v>
      </c>
      <c r="F34" s="37" t="s">
        <v>132</v>
      </c>
      <c r="G34" s="38" t="s">
        <v>133</v>
      </c>
      <c r="H34" s="38" t="s">
        <v>26</v>
      </c>
      <c r="I34" s="38" t="s">
        <v>133</v>
      </c>
      <c r="J34" s="51">
        <f t="shared" si="0"/>
        <v>34.199999999999996</v>
      </c>
      <c r="K34" s="41">
        <v>1</v>
      </c>
      <c r="L34" s="38" t="s">
        <v>27</v>
      </c>
      <c r="M34" s="53" t="s">
        <v>28</v>
      </c>
      <c r="N34" s="53" t="s">
        <v>27</v>
      </c>
      <c r="O34" s="56">
        <v>80.52</v>
      </c>
      <c r="P34" s="55">
        <f t="shared" si="1"/>
        <v>32.208</v>
      </c>
      <c r="Q34" s="59">
        <f t="shared" si="2"/>
        <v>66.40799999999999</v>
      </c>
      <c r="R34" s="60">
        <v>1</v>
      </c>
      <c r="S34" s="64" t="s">
        <v>27</v>
      </c>
    </row>
    <row r="35" spans="1:19" ht="30" customHeight="1">
      <c r="A35" s="34">
        <v>625009</v>
      </c>
      <c r="B35" s="35"/>
      <c r="C35" s="35"/>
      <c r="D35" s="35"/>
      <c r="E35" s="36" t="s">
        <v>134</v>
      </c>
      <c r="F35" s="37" t="s">
        <v>135</v>
      </c>
      <c r="G35" s="38" t="s">
        <v>136</v>
      </c>
      <c r="H35" s="38" t="s">
        <v>26</v>
      </c>
      <c r="I35" s="38" t="s">
        <v>136</v>
      </c>
      <c r="J35" s="51">
        <f t="shared" si="0"/>
        <v>33</v>
      </c>
      <c r="K35" s="41">
        <v>2</v>
      </c>
      <c r="L35" s="38" t="s">
        <v>27</v>
      </c>
      <c r="M35" s="53" t="s">
        <v>28</v>
      </c>
      <c r="N35" s="53" t="s">
        <v>27</v>
      </c>
      <c r="O35" s="56">
        <v>77.42</v>
      </c>
      <c r="P35" s="55">
        <f t="shared" si="1"/>
        <v>30.968000000000004</v>
      </c>
      <c r="Q35" s="59">
        <f t="shared" si="2"/>
        <v>63.968</v>
      </c>
      <c r="R35" s="60">
        <v>2</v>
      </c>
      <c r="S35" s="61"/>
    </row>
    <row r="36" spans="1:19" ht="30" customHeight="1">
      <c r="A36" s="34">
        <v>625011</v>
      </c>
      <c r="B36" s="35" t="s">
        <v>129</v>
      </c>
      <c r="C36" s="35" t="s">
        <v>130</v>
      </c>
      <c r="D36" s="35">
        <v>1</v>
      </c>
      <c r="E36" s="38" t="s">
        <v>137</v>
      </c>
      <c r="F36" s="37" t="s">
        <v>138</v>
      </c>
      <c r="G36" s="38" t="s">
        <v>139</v>
      </c>
      <c r="H36" s="38" t="s">
        <v>26</v>
      </c>
      <c r="I36" s="38" t="s">
        <v>139</v>
      </c>
      <c r="J36" s="51">
        <f t="shared" si="0"/>
        <v>28.799999999999997</v>
      </c>
      <c r="K36" s="41">
        <v>1</v>
      </c>
      <c r="L36" s="38" t="s">
        <v>27</v>
      </c>
      <c r="M36" s="53" t="s">
        <v>28</v>
      </c>
      <c r="N36" s="53" t="s">
        <v>27</v>
      </c>
      <c r="O36" s="56">
        <v>74.44</v>
      </c>
      <c r="P36" s="55">
        <f t="shared" si="1"/>
        <v>29.776</v>
      </c>
      <c r="Q36" s="59">
        <f t="shared" si="2"/>
        <v>58.57599999999999</v>
      </c>
      <c r="R36" s="60">
        <v>1</v>
      </c>
      <c r="S36" s="61" t="s">
        <v>27</v>
      </c>
    </row>
    <row r="37" spans="1:19" ht="30" customHeight="1">
      <c r="A37" s="34">
        <v>625012</v>
      </c>
      <c r="B37" s="28" t="s">
        <v>129</v>
      </c>
      <c r="C37" s="39" t="s">
        <v>140</v>
      </c>
      <c r="D37" s="28">
        <v>1</v>
      </c>
      <c r="E37" s="40" t="s">
        <v>141</v>
      </c>
      <c r="F37" s="37" t="s">
        <v>142</v>
      </c>
      <c r="G37" s="38" t="s">
        <v>143</v>
      </c>
      <c r="H37" s="38" t="s">
        <v>26</v>
      </c>
      <c r="I37" s="38" t="s">
        <v>143</v>
      </c>
      <c r="J37" s="51">
        <f t="shared" si="0"/>
        <v>40.8</v>
      </c>
      <c r="K37" s="41">
        <v>1</v>
      </c>
      <c r="L37" s="38" t="s">
        <v>27</v>
      </c>
      <c r="M37" s="53" t="s">
        <v>28</v>
      </c>
      <c r="N37" s="53" t="s">
        <v>27</v>
      </c>
      <c r="O37" s="56">
        <v>81.32</v>
      </c>
      <c r="P37" s="55">
        <f t="shared" si="1"/>
        <v>32.528</v>
      </c>
      <c r="Q37" s="59">
        <f t="shared" si="2"/>
        <v>73.328</v>
      </c>
      <c r="R37" s="60">
        <v>1</v>
      </c>
      <c r="S37" s="61" t="s">
        <v>27</v>
      </c>
    </row>
    <row r="38" spans="1:19" ht="30" customHeight="1">
      <c r="A38" s="34">
        <v>625012</v>
      </c>
      <c r="B38" s="28"/>
      <c r="C38" s="39"/>
      <c r="D38" s="28"/>
      <c r="E38" s="36" t="s">
        <v>144</v>
      </c>
      <c r="F38" s="37" t="s">
        <v>145</v>
      </c>
      <c r="G38" s="38" t="s">
        <v>146</v>
      </c>
      <c r="H38" s="38" t="s">
        <v>26</v>
      </c>
      <c r="I38" s="38" t="s">
        <v>146</v>
      </c>
      <c r="J38" s="51">
        <f t="shared" si="0"/>
        <v>29.4</v>
      </c>
      <c r="K38" s="41">
        <v>2</v>
      </c>
      <c r="L38" s="38" t="s">
        <v>27</v>
      </c>
      <c r="M38" s="53" t="s">
        <v>28</v>
      </c>
      <c r="N38" s="53" t="s">
        <v>27</v>
      </c>
      <c r="O38" s="56">
        <v>78.32</v>
      </c>
      <c r="P38" s="55">
        <f t="shared" si="1"/>
        <v>31.328</v>
      </c>
      <c r="Q38" s="59">
        <f t="shared" si="2"/>
        <v>60.727999999999994</v>
      </c>
      <c r="R38" s="60">
        <v>2</v>
      </c>
      <c r="S38" s="61"/>
    </row>
    <row r="39" spans="1:19" ht="30" customHeight="1">
      <c r="A39" s="34">
        <v>625012</v>
      </c>
      <c r="B39" s="28"/>
      <c r="C39" s="39"/>
      <c r="D39" s="28"/>
      <c r="E39" s="36" t="s">
        <v>147</v>
      </c>
      <c r="F39" s="37" t="s">
        <v>148</v>
      </c>
      <c r="G39" s="38" t="s">
        <v>149</v>
      </c>
      <c r="H39" s="38" t="s">
        <v>26</v>
      </c>
      <c r="I39" s="38" t="s">
        <v>149</v>
      </c>
      <c r="J39" s="51">
        <f t="shared" si="0"/>
        <v>28.2</v>
      </c>
      <c r="K39" s="41">
        <v>3</v>
      </c>
      <c r="L39" s="38" t="s">
        <v>27</v>
      </c>
      <c r="M39" s="53" t="s">
        <v>28</v>
      </c>
      <c r="N39" s="53" t="s">
        <v>27</v>
      </c>
      <c r="O39" s="56">
        <v>76.76</v>
      </c>
      <c r="P39" s="55">
        <f t="shared" si="1"/>
        <v>30.704000000000004</v>
      </c>
      <c r="Q39" s="59">
        <f t="shared" si="2"/>
        <v>58.904</v>
      </c>
      <c r="R39" s="60">
        <v>3</v>
      </c>
      <c r="S39" s="61"/>
    </row>
    <row r="40" spans="1:19" ht="30" customHeight="1">
      <c r="A40" s="41">
        <v>625014</v>
      </c>
      <c r="B40" s="42" t="s">
        <v>150</v>
      </c>
      <c r="C40" s="43" t="s">
        <v>151</v>
      </c>
      <c r="D40" s="44">
        <v>2</v>
      </c>
      <c r="E40" s="36" t="s">
        <v>152</v>
      </c>
      <c r="F40" s="37" t="s">
        <v>153</v>
      </c>
      <c r="G40" s="38" t="s">
        <v>154</v>
      </c>
      <c r="H40" s="38" t="s">
        <v>26</v>
      </c>
      <c r="I40" s="38" t="s">
        <v>154</v>
      </c>
      <c r="J40" s="51">
        <f t="shared" si="0"/>
        <v>36</v>
      </c>
      <c r="K40" s="41">
        <v>1</v>
      </c>
      <c r="L40" s="38" t="s">
        <v>27</v>
      </c>
      <c r="M40" s="53" t="s">
        <v>28</v>
      </c>
      <c r="N40" s="53" t="s">
        <v>27</v>
      </c>
      <c r="O40" s="56">
        <v>78</v>
      </c>
      <c r="P40" s="55">
        <f t="shared" si="1"/>
        <v>31.200000000000003</v>
      </c>
      <c r="Q40" s="59">
        <f t="shared" si="2"/>
        <v>67.2</v>
      </c>
      <c r="R40" s="60">
        <v>1</v>
      </c>
      <c r="S40" s="61" t="s">
        <v>27</v>
      </c>
    </row>
    <row r="41" spans="1:19" ht="30" customHeight="1">
      <c r="A41" s="41">
        <v>625014</v>
      </c>
      <c r="B41" s="45"/>
      <c r="C41" s="46"/>
      <c r="D41" s="45"/>
      <c r="E41" s="36" t="s">
        <v>155</v>
      </c>
      <c r="F41" s="37" t="s">
        <v>156</v>
      </c>
      <c r="G41" s="38" t="s">
        <v>157</v>
      </c>
      <c r="H41" s="38" t="s">
        <v>26</v>
      </c>
      <c r="I41" s="38" t="s">
        <v>157</v>
      </c>
      <c r="J41" s="51">
        <f t="shared" si="0"/>
        <v>32.4</v>
      </c>
      <c r="K41" s="41">
        <v>2</v>
      </c>
      <c r="L41" s="38" t="s">
        <v>27</v>
      </c>
      <c r="M41" s="53" t="s">
        <v>28</v>
      </c>
      <c r="N41" s="53" t="s">
        <v>27</v>
      </c>
      <c r="O41" s="56">
        <v>76.7</v>
      </c>
      <c r="P41" s="55">
        <f t="shared" si="1"/>
        <v>30.680000000000003</v>
      </c>
      <c r="Q41" s="59">
        <f t="shared" si="2"/>
        <v>63.08</v>
      </c>
      <c r="R41" s="60">
        <v>2</v>
      </c>
      <c r="S41" s="61" t="s">
        <v>27</v>
      </c>
    </row>
    <row r="42" spans="1:19" ht="30" customHeight="1">
      <c r="A42" s="41">
        <v>625014</v>
      </c>
      <c r="B42" s="45"/>
      <c r="C42" s="46"/>
      <c r="D42" s="45"/>
      <c r="E42" s="36" t="s">
        <v>158</v>
      </c>
      <c r="F42" s="47" t="s">
        <v>159</v>
      </c>
      <c r="G42" s="38" t="s">
        <v>149</v>
      </c>
      <c r="H42" s="38" t="s">
        <v>26</v>
      </c>
      <c r="I42" s="38" t="s">
        <v>149</v>
      </c>
      <c r="J42" s="51">
        <f t="shared" si="0"/>
        <v>28.2</v>
      </c>
      <c r="K42" s="38" t="s">
        <v>160</v>
      </c>
      <c r="L42" s="38" t="s">
        <v>27</v>
      </c>
      <c r="M42" s="53" t="s">
        <v>28</v>
      </c>
      <c r="N42" s="53" t="s">
        <v>27</v>
      </c>
      <c r="O42" s="57">
        <v>0</v>
      </c>
      <c r="P42" s="55">
        <f t="shared" si="1"/>
        <v>0</v>
      </c>
      <c r="Q42" s="59">
        <f t="shared" si="2"/>
        <v>28.2</v>
      </c>
      <c r="R42" s="60">
        <v>3</v>
      </c>
      <c r="S42" s="61"/>
    </row>
    <row r="43" spans="1:19" ht="42" customHeight="1">
      <c r="A43" s="41">
        <v>625017</v>
      </c>
      <c r="B43" s="38" t="s">
        <v>161</v>
      </c>
      <c r="C43" s="38" t="s">
        <v>162</v>
      </c>
      <c r="D43" s="41">
        <v>1</v>
      </c>
      <c r="E43" s="36" t="s">
        <v>163</v>
      </c>
      <c r="F43" s="37" t="s">
        <v>164</v>
      </c>
      <c r="G43" s="38" t="s">
        <v>165</v>
      </c>
      <c r="H43" s="38" t="s">
        <v>26</v>
      </c>
      <c r="I43" s="38" t="s">
        <v>165</v>
      </c>
      <c r="J43" s="51">
        <f t="shared" si="0"/>
        <v>27.599999999999998</v>
      </c>
      <c r="K43" s="41">
        <v>1</v>
      </c>
      <c r="L43" s="38" t="s">
        <v>27</v>
      </c>
      <c r="M43" s="53" t="s">
        <v>28</v>
      </c>
      <c r="N43" s="53" t="s">
        <v>27</v>
      </c>
      <c r="O43" s="56">
        <v>75.6</v>
      </c>
      <c r="P43" s="55">
        <f t="shared" si="1"/>
        <v>30.24</v>
      </c>
      <c r="Q43" s="59">
        <f t="shared" si="2"/>
        <v>57.839999999999996</v>
      </c>
      <c r="R43" s="60">
        <v>1</v>
      </c>
      <c r="S43" s="61" t="s">
        <v>27</v>
      </c>
    </row>
  </sheetData>
  <sheetProtection/>
  <autoFilter ref="A3:S43"/>
  <mergeCells count="35">
    <mergeCell ref="A1:B1"/>
    <mergeCell ref="A2:S2"/>
    <mergeCell ref="B4:B6"/>
    <mergeCell ref="B7:B9"/>
    <mergeCell ref="B10:B12"/>
    <mergeCell ref="B13:B15"/>
    <mergeCell ref="B16:B18"/>
    <mergeCell ref="B19:B27"/>
    <mergeCell ref="B28:B30"/>
    <mergeCell ref="B31:B33"/>
    <mergeCell ref="B34:B35"/>
    <mergeCell ref="B37:B39"/>
    <mergeCell ref="B40:B42"/>
    <mergeCell ref="C4:C6"/>
    <mergeCell ref="C7:C9"/>
    <mergeCell ref="C10:C12"/>
    <mergeCell ref="C13:C15"/>
    <mergeCell ref="C16:C18"/>
    <mergeCell ref="C19:C27"/>
    <mergeCell ref="C28:C30"/>
    <mergeCell ref="C31:C33"/>
    <mergeCell ref="C34:C35"/>
    <mergeCell ref="C37:C39"/>
    <mergeCell ref="C40:C42"/>
    <mergeCell ref="D4:D6"/>
    <mergeCell ref="D7:D9"/>
    <mergeCell ref="D10:D12"/>
    <mergeCell ref="D13:D15"/>
    <mergeCell ref="D16:D18"/>
    <mergeCell ref="D19:D27"/>
    <mergeCell ref="D28:D30"/>
    <mergeCell ref="D31:D33"/>
    <mergeCell ref="D34:D35"/>
    <mergeCell ref="D37:D39"/>
    <mergeCell ref="D40:D42"/>
  </mergeCells>
  <printOptions/>
  <pageMargins left="0.31" right="0.2361111111111111" top="0.47" bottom="0.47" header="0.28" footer="0.28"/>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2020-08-07T00:52:05Z</dcterms:created>
  <dcterms:modified xsi:type="dcterms:W3CDTF">2021-01-12T02:36:59Z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2052-11.1.0.10314</vt:lpwstr>
  </property>
</Properties>
</file>