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62"/>
  </bookViews>
  <sheets>
    <sheet name="农村幼儿园（应届）" sheetId="98" r:id="rId1"/>
    <sheet name="农村幼儿园（不限岗）" sheetId="52" r:id="rId2"/>
    <sheet name="农村小学语文（男岗）" sheetId="99" r:id="rId3"/>
    <sheet name="农村小学语文（女岗）" sheetId="100" r:id="rId4"/>
    <sheet name="县城小学语文（应届岗）" sheetId="101" r:id="rId5"/>
    <sheet name="农村小学数学（男岗）" sheetId="112" r:id="rId6"/>
    <sheet name="农村小学数学（女岗）" sheetId="113" r:id="rId7"/>
    <sheet name="县城小学数学（应届）" sheetId="114" r:id="rId8"/>
    <sheet name="农村小学英语（男岗）" sheetId="118" r:id="rId9"/>
    <sheet name="农村小学英语（女岗）" sheetId="119" r:id="rId10"/>
    <sheet name="县城小学英语（应届） " sheetId="120" r:id="rId11"/>
    <sheet name="小学政治（应届岗）" sheetId="110" r:id="rId12"/>
    <sheet name="小学政治（不限岗）" sheetId="111" r:id="rId13"/>
    <sheet name="农村小学音乐（男岗）" sheetId="8" r:id="rId14"/>
    <sheet name="农村小学音乐（女岗)" sheetId="53" r:id="rId15"/>
    <sheet name="农村小学音乐（不限岗) " sheetId="92" r:id="rId16"/>
    <sheet name="农村小学体育（男岗）" sheetId="140" r:id="rId17"/>
    <sheet name="农村小学体育（女岗) " sheetId="141" r:id="rId18"/>
    <sheet name="特教小学体育" sheetId="142" r:id="rId19"/>
    <sheet name="农村小学美术（男岗）" sheetId="131" r:id="rId20"/>
    <sheet name="农村小学美术（女岗）" sheetId="132" r:id="rId21"/>
    <sheet name="农村小学美术（不限岗)" sheetId="133" r:id="rId22"/>
    <sheet name="农村小学信息（男岗）" sheetId="143" r:id="rId23"/>
    <sheet name="农村小学信息（女岗）" sheetId="144" r:id="rId24"/>
    <sheet name="初中语文" sheetId="107" r:id="rId25"/>
    <sheet name="初中数学" sheetId="116" r:id="rId26"/>
    <sheet name="初中英语" sheetId="122" r:id="rId27"/>
    <sheet name="县城初中化学" sheetId="136" r:id="rId28"/>
    <sheet name="初中政治" sheetId="109" r:id="rId29"/>
    <sheet name="农村初中历史" sheetId="103" r:id="rId30"/>
    <sheet name="农村初中地理" sheetId="105" r:id="rId31"/>
    <sheet name="农村初中音乐（女岗）" sheetId="124" r:id="rId32"/>
    <sheet name="农村初中体育（男岗）" sheetId="138" r:id="rId33"/>
    <sheet name="农村初中体育（女岗)" sheetId="139" r:id="rId34"/>
    <sheet name="农村初中美术（男岗）" sheetId="129" r:id="rId35"/>
    <sheet name="农村初中美术（女岗）" sheetId="130" r:id="rId36"/>
    <sheet name="高中语文" sheetId="106" r:id="rId37"/>
    <sheet name="高中数学" sheetId="115" r:id="rId38"/>
    <sheet name="高中英语" sheetId="121" r:id="rId39"/>
    <sheet name="高中物理" sheetId="134" r:id="rId40"/>
    <sheet name="高中化学" sheetId="135" r:id="rId41"/>
    <sheet name="高中生物" sheetId="117" r:id="rId42"/>
    <sheet name="高中政治" sheetId="108" r:id="rId43"/>
    <sheet name="高中历史" sheetId="102" r:id="rId44"/>
    <sheet name="高中地理" sheetId="104" r:id="rId45"/>
    <sheet name="新干二中高中音乐" sheetId="123" r:id="rId46"/>
    <sheet name="新干中专高中音乐" sheetId="48" r:id="rId47"/>
    <sheet name="新干中学高中体育" sheetId="137" r:id="rId48"/>
    <sheet name="新干二中高中美术" sheetId="125" r:id="rId49"/>
    <sheet name="新干中专高中美术 (男岗)" sheetId="126" r:id="rId50"/>
    <sheet name="新干中专高中美术 (女岗)" sheetId="127" r:id="rId51"/>
    <sheet name="新干中专高中美术 (不限岗)" sheetId="128" r:id="rId52"/>
  </sheets>
  <definedNames>
    <definedName name="_xlnm.Print_Titles" localSheetId="25">初中数学!$1:$5</definedName>
    <definedName name="_xlnm.Print_Titles" localSheetId="26">初中英语!$1:$5</definedName>
    <definedName name="_xlnm.Print_Titles" localSheetId="41">高中生物!$1:$5</definedName>
    <definedName name="_xlnm.Print_Titles" localSheetId="37">高中数学!$1:$5</definedName>
    <definedName name="_xlnm.Print_Titles" localSheetId="38">高中英语!$1:$5</definedName>
    <definedName name="_xlnm.Print_Titles" localSheetId="5">'农村小学数学（男岗）'!$1:$5</definedName>
    <definedName name="_xlnm.Print_Titles" localSheetId="6">'农村小学数学（女岗）'!$1:$5</definedName>
    <definedName name="_xlnm.Print_Titles" localSheetId="8">'农村小学英语（男岗）'!$1:$5</definedName>
    <definedName name="_xlnm.Print_Titles" localSheetId="9">'农村小学英语（女岗）'!$1:$5</definedName>
    <definedName name="_xlnm.Print_Titles" localSheetId="2">'农村小学语文（男岗）'!$1:$5</definedName>
    <definedName name="_xlnm.Print_Titles" localSheetId="3">'农村小学语文（女岗）'!$1:$5</definedName>
    <definedName name="_xlnm.Print_Titles" localSheetId="1">'农村幼儿园（不限岗）'!$1:$6</definedName>
    <definedName name="_xlnm.Print_Titles" localSheetId="0">'农村幼儿园（应届）'!$1:$6</definedName>
    <definedName name="_xlnm.Print_Titles" localSheetId="7">'县城小学数学（应届）'!$1:$5</definedName>
    <definedName name="_xlnm.Print_Titles" localSheetId="10">'县城小学英语（应届） '!$1:$5</definedName>
    <definedName name="_xlnm.Print_Titles" localSheetId="4">'县城小学语文（应届岗）'!$1:$5</definedName>
  </definedNames>
  <calcPr calcId="144525"/>
</workbook>
</file>

<file path=xl/sharedStrings.xml><?xml version="1.0" encoding="utf-8"?>
<sst xmlns="http://schemas.openxmlformats.org/spreadsheetml/2006/main" count="2665" uniqueCount="911">
  <si>
    <t>新干县2021年全省统一招聘农村幼儿园（应届）岗位考生最后成绩及入闱体检对象公示</t>
  </si>
  <si>
    <t xml:space="preserve">    根据2021年江西省、新干县教师招聘相应公告中有关招聘计划、成绩合成及确定入闱体检对象的规定，现将考生最后成绩及入闱体检对象等有关事项，公示如下：</t>
  </si>
  <si>
    <t>报考学科：幼儿园</t>
  </si>
  <si>
    <t>面试人数：60 人</t>
  </si>
  <si>
    <t>招聘计划：30人</t>
  </si>
  <si>
    <t>面试组别</t>
  </si>
  <si>
    <t>姓名</t>
  </si>
  <si>
    <t>身份证号</t>
  </si>
  <si>
    <t>笔试得分</t>
  </si>
  <si>
    <t>换算后                                                                                                                                                  笔试成绩</t>
  </si>
  <si>
    <t>面试得分</t>
  </si>
  <si>
    <t>换算后                                                                                                                                                  面试成绩</t>
  </si>
  <si>
    <t>最后              成绩</t>
  </si>
  <si>
    <t>排名</t>
  </si>
  <si>
    <t>备注</t>
  </si>
  <si>
    <t>简笔画分数</t>
  </si>
  <si>
    <t>说课和自选动作分数</t>
  </si>
  <si>
    <t>修正前总分</t>
  </si>
  <si>
    <t>说课和自选动作修正系数</t>
  </si>
  <si>
    <t>修正后说课和自选动作分数</t>
  </si>
  <si>
    <t>修正后总分</t>
  </si>
  <si>
    <t>甲</t>
  </si>
  <si>
    <t>乙</t>
  </si>
  <si>
    <t>丁</t>
  </si>
  <si>
    <t>2＝1×40%</t>
  </si>
  <si>
    <t>5＝3+4</t>
  </si>
  <si>
    <t>7＝4*6</t>
  </si>
  <si>
    <t>8＝3+7</t>
  </si>
  <si>
    <t>9＝8×60%</t>
  </si>
  <si>
    <t>10＝2+9</t>
  </si>
  <si>
    <t>二组</t>
  </si>
  <si>
    <t>曾婧</t>
  </si>
  <si>
    <t>3624241999****0021</t>
  </si>
  <si>
    <t>入闱体检</t>
  </si>
  <si>
    <t>刘雅丽</t>
  </si>
  <si>
    <t>3624241999****0028</t>
  </si>
  <si>
    <t>一组</t>
  </si>
  <si>
    <t>谢惠媛</t>
  </si>
  <si>
    <t>3624241999****0023</t>
  </si>
  <si>
    <t>聂洁</t>
  </si>
  <si>
    <t>3624241998****2941</t>
  </si>
  <si>
    <t>刘雅庆</t>
  </si>
  <si>
    <t>3624241997****0045</t>
  </si>
  <si>
    <t>阮刘果</t>
  </si>
  <si>
    <t>3608241998****5928</t>
  </si>
  <si>
    <t>彭钰洁</t>
  </si>
  <si>
    <t>3605211999****0022</t>
  </si>
  <si>
    <t>徐志娟</t>
  </si>
  <si>
    <t>3624241999****0022</t>
  </si>
  <si>
    <t>龚斯琪</t>
  </si>
  <si>
    <t>3624242000****3444</t>
  </si>
  <si>
    <t>郑霞</t>
  </si>
  <si>
    <t>3624241998****0623</t>
  </si>
  <si>
    <t>孙伶俐</t>
  </si>
  <si>
    <t>肖星雨</t>
  </si>
  <si>
    <t>3624241999****6427</t>
  </si>
  <si>
    <t>朱菁</t>
  </si>
  <si>
    <t>3624241998****5922</t>
  </si>
  <si>
    <t>刘莲</t>
  </si>
  <si>
    <t>3608241999****2020</t>
  </si>
  <si>
    <t>段瑶瑶</t>
  </si>
  <si>
    <t>3624241997****2026</t>
  </si>
  <si>
    <t>叶瑞芳</t>
  </si>
  <si>
    <t>3624241999****0623</t>
  </si>
  <si>
    <t>邹可心</t>
  </si>
  <si>
    <t>3624241999****202X</t>
  </si>
  <si>
    <t>皮淑洁</t>
  </si>
  <si>
    <t>3624241998****0021</t>
  </si>
  <si>
    <t>陈欣</t>
  </si>
  <si>
    <t>3624242000****0043</t>
  </si>
  <si>
    <t>邓睿宁</t>
  </si>
  <si>
    <t>3624242001****0029</t>
  </si>
  <si>
    <t>聂晨</t>
  </si>
  <si>
    <t>3624242001****4428</t>
  </si>
  <si>
    <t>刘佳</t>
  </si>
  <si>
    <t>3624241999****0040</t>
  </si>
  <si>
    <t>朱怡欣</t>
  </si>
  <si>
    <t>3624241999****3926</t>
  </si>
  <si>
    <t>成燕</t>
  </si>
  <si>
    <t>3624241992****3941</t>
  </si>
  <si>
    <t>聂宏</t>
  </si>
  <si>
    <t>3624241999****444X</t>
  </si>
  <si>
    <t>谭芳冰</t>
  </si>
  <si>
    <t>3624241997****0626</t>
  </si>
  <si>
    <t>姚芮</t>
  </si>
  <si>
    <t>3624241997****4427</t>
  </si>
  <si>
    <t>周文欣</t>
  </si>
  <si>
    <t>3624241997****2520</t>
  </si>
  <si>
    <t>刘怿</t>
  </si>
  <si>
    <t>3624242001****0022</t>
  </si>
  <si>
    <t>李飞雁</t>
  </si>
  <si>
    <t>3624241995****2529</t>
  </si>
  <si>
    <t>黄思倩</t>
  </si>
  <si>
    <t>3624241997****5421</t>
  </si>
  <si>
    <t>张昕怡</t>
  </si>
  <si>
    <t>3624241999****0628</t>
  </si>
  <si>
    <t>李紫钰</t>
  </si>
  <si>
    <t>3624242000****0028</t>
  </si>
  <si>
    <t>周兰华</t>
  </si>
  <si>
    <t>3624241998****2526</t>
  </si>
  <si>
    <t>刘娟</t>
  </si>
  <si>
    <t>3624241997****1129</t>
  </si>
  <si>
    <t>周雪娇</t>
  </si>
  <si>
    <t>3608241998****0023</t>
  </si>
  <si>
    <t>姚紫玉</t>
  </si>
  <si>
    <t>陈佳巧</t>
  </si>
  <si>
    <t>3624241998****062X</t>
  </si>
  <si>
    <t>朱琴</t>
  </si>
  <si>
    <t>3624241997****6422</t>
  </si>
  <si>
    <t>杜茜</t>
  </si>
  <si>
    <t>3624241998****5420</t>
  </si>
  <si>
    <t>黄佳瑶</t>
  </si>
  <si>
    <t>3624242000****0045</t>
  </si>
  <si>
    <t>朱孟瑶</t>
  </si>
  <si>
    <t>3624242000****6429</t>
  </si>
  <si>
    <t>朱敏</t>
  </si>
  <si>
    <t>3624211999****6226</t>
  </si>
  <si>
    <t>皮园园</t>
  </si>
  <si>
    <t>3624241997****112X</t>
  </si>
  <si>
    <t>曾莹</t>
  </si>
  <si>
    <t>3624242000****3923</t>
  </si>
  <si>
    <t>蒋思晴</t>
  </si>
  <si>
    <t>孙艺</t>
  </si>
  <si>
    <t>3624242001****0026</t>
  </si>
  <si>
    <t>王思婕</t>
  </si>
  <si>
    <t>3622031999****0449</t>
  </si>
  <si>
    <t>曾蓝宁</t>
  </si>
  <si>
    <t>3624241998****252X</t>
  </si>
  <si>
    <t>裴晨菲</t>
  </si>
  <si>
    <t>3624241999****3423</t>
  </si>
  <si>
    <t>朱侠</t>
  </si>
  <si>
    <t>3624241993****202X</t>
  </si>
  <si>
    <t>刘佳丽</t>
  </si>
  <si>
    <t>3624242000****4425</t>
  </si>
  <si>
    <t>周倩</t>
  </si>
  <si>
    <t>3624242000****4424</t>
  </si>
  <si>
    <t>赵梦宇</t>
  </si>
  <si>
    <t>3625221999****0064</t>
  </si>
  <si>
    <t>刘雨欣</t>
  </si>
  <si>
    <t>3624241999****4926</t>
  </si>
  <si>
    <t>黄子媛</t>
  </si>
  <si>
    <t>3624241998****5928</t>
  </si>
  <si>
    <t>刘岚青</t>
  </si>
  <si>
    <t>3608241998****5921</t>
  </si>
  <si>
    <t>黄思娣</t>
  </si>
  <si>
    <t>3624231998****1028</t>
  </si>
  <si>
    <t>杨惠怡</t>
  </si>
  <si>
    <t>3624241999****5427</t>
  </si>
  <si>
    <t>郑玉洁</t>
  </si>
  <si>
    <t>3624241999****542X</t>
  </si>
  <si>
    <t>报分人：</t>
  </si>
  <si>
    <t>登分人：</t>
  </si>
  <si>
    <t>监察人：</t>
  </si>
  <si>
    <t>复核人：</t>
  </si>
  <si>
    <t>负责人：</t>
  </si>
  <si>
    <r>
      <rPr>
        <sz val="14"/>
        <color theme="1"/>
        <rFont val="宋体"/>
        <charset val="134"/>
        <scheme val="minor"/>
      </rPr>
      <t>202</t>
    </r>
    <r>
      <rPr>
        <sz val="14"/>
        <color theme="1"/>
        <rFont val="宋体"/>
        <charset val="134"/>
        <scheme val="minor"/>
      </rPr>
      <t>1</t>
    </r>
    <r>
      <rPr>
        <sz val="14"/>
        <color theme="1"/>
        <rFont val="宋体"/>
        <charset val="134"/>
        <scheme val="minor"/>
      </rPr>
      <t>年</t>
    </r>
    <r>
      <rPr>
        <sz val="14"/>
        <color theme="1"/>
        <rFont val="宋体"/>
        <charset val="134"/>
        <scheme val="minor"/>
      </rPr>
      <t>7</t>
    </r>
    <r>
      <rPr>
        <sz val="14"/>
        <color theme="1"/>
        <rFont val="宋体"/>
        <charset val="134"/>
        <scheme val="minor"/>
      </rPr>
      <t>月</t>
    </r>
    <r>
      <rPr>
        <sz val="14"/>
        <color theme="1"/>
        <rFont val="宋体"/>
        <charset val="134"/>
        <scheme val="minor"/>
      </rPr>
      <t>6</t>
    </r>
    <r>
      <rPr>
        <sz val="14"/>
        <color theme="1"/>
        <rFont val="宋体"/>
        <charset val="134"/>
        <scheme val="minor"/>
      </rPr>
      <t>日</t>
    </r>
  </si>
  <si>
    <t>新干县2021年全省统一招聘农村幼儿园（不限岗）考生最后成绩及入闱体检对象公示</t>
  </si>
  <si>
    <r>
      <rPr>
        <b/>
        <sz val="12"/>
        <rFont val="宋体"/>
        <charset val="134"/>
      </rPr>
      <t>面试人数：1</t>
    </r>
    <r>
      <rPr>
        <b/>
        <sz val="12"/>
        <rFont val="宋体"/>
        <charset val="134"/>
      </rPr>
      <t>5</t>
    </r>
    <r>
      <rPr>
        <b/>
        <sz val="12"/>
        <rFont val="宋体"/>
        <charset val="134"/>
      </rPr>
      <t xml:space="preserve"> 人</t>
    </r>
  </si>
  <si>
    <t>招聘计划：5人</t>
  </si>
  <si>
    <t>最后成绩</t>
  </si>
  <si>
    <t>面试得分合计</t>
  </si>
  <si>
    <t>杨雅琴</t>
  </si>
  <si>
    <t>李琴</t>
  </si>
  <si>
    <t>3624241996****112X</t>
  </si>
  <si>
    <t>郑嵘</t>
  </si>
  <si>
    <t>3624241997****0046</t>
  </si>
  <si>
    <t>朱文英</t>
  </si>
  <si>
    <t>3622031996****3027</t>
  </si>
  <si>
    <t>杨燕珍</t>
  </si>
  <si>
    <t>3624241997****2025</t>
  </si>
  <si>
    <t>陈霞</t>
  </si>
  <si>
    <t>3624241996****0025</t>
  </si>
  <si>
    <t>聂敏</t>
  </si>
  <si>
    <t>3624241994****2923</t>
  </si>
  <si>
    <t>李毛</t>
  </si>
  <si>
    <t>3624241994****0021</t>
  </si>
  <si>
    <t>李芳</t>
  </si>
  <si>
    <t>3624241991****544X</t>
  </si>
  <si>
    <t>刘江峰</t>
  </si>
  <si>
    <t>3622031994****0821</t>
  </si>
  <si>
    <t>毛玉玲</t>
  </si>
  <si>
    <t>3624231995****4029</t>
  </si>
  <si>
    <t>刘敏霞</t>
  </si>
  <si>
    <t>3624241993****592X</t>
  </si>
  <si>
    <t>蒋倩</t>
  </si>
  <si>
    <t>3624241997****0020</t>
  </si>
  <si>
    <t>杨心怡</t>
  </si>
  <si>
    <t>3624241995****1123</t>
  </si>
  <si>
    <t>熊雯莹</t>
  </si>
  <si>
    <t>3624241999****0024</t>
  </si>
  <si>
    <t>新干县2021年全省统一招聘农村小学语文（男岗）考生最后成绩及入闱体检对象公示</t>
  </si>
  <si>
    <t>报考学科：省招农村小学语文</t>
  </si>
  <si>
    <r>
      <rPr>
        <b/>
        <sz val="12"/>
        <rFont val="宋体"/>
        <charset val="134"/>
      </rPr>
      <t>面试人数：1</t>
    </r>
    <r>
      <rPr>
        <b/>
        <sz val="12"/>
        <rFont val="宋体"/>
        <charset val="134"/>
      </rPr>
      <t>3</t>
    </r>
    <r>
      <rPr>
        <b/>
        <sz val="12"/>
        <rFont val="宋体"/>
        <charset val="134"/>
      </rPr>
      <t>人</t>
    </r>
  </si>
  <si>
    <t>2＝1×25%</t>
  </si>
  <si>
    <t>4＝3×50%</t>
  </si>
  <si>
    <t>5＝2+4</t>
  </si>
  <si>
    <t>第三组</t>
  </si>
  <si>
    <t>曾举政</t>
  </si>
  <si>
    <t>3624241995****4439</t>
  </si>
  <si>
    <t>钟晴</t>
  </si>
  <si>
    <t>3624021999****1519</t>
  </si>
  <si>
    <t>付恩忠</t>
  </si>
  <si>
    <t>3624241994****2915</t>
  </si>
  <si>
    <t>蔡晔</t>
  </si>
  <si>
    <t>3624301999****5777</t>
  </si>
  <si>
    <t>周勇</t>
  </si>
  <si>
    <t>3624241993****1611</t>
  </si>
  <si>
    <t>何臣文</t>
  </si>
  <si>
    <t>3624271996****4710</t>
  </si>
  <si>
    <t>金康</t>
  </si>
  <si>
    <t>3624301995****2932</t>
  </si>
  <si>
    <t>王逸安</t>
  </si>
  <si>
    <t>3624222001****1118</t>
  </si>
  <si>
    <t>曾小兵</t>
  </si>
  <si>
    <t>3624271997****5314</t>
  </si>
  <si>
    <t>由鹏飞</t>
  </si>
  <si>
    <t>3714271992****0778</t>
  </si>
  <si>
    <t>李帅帅</t>
  </si>
  <si>
    <t>3412271992****4417</t>
  </si>
  <si>
    <t>葛伟</t>
  </si>
  <si>
    <t>3624021998****0017</t>
  </si>
  <si>
    <t>金旭</t>
  </si>
  <si>
    <t>3624231992****0518</t>
  </si>
  <si>
    <t>新干县2021年全省统一招聘农村小学语文（女岗）考生最后成绩及入闱体检对象公示</t>
  </si>
  <si>
    <r>
      <rPr>
        <b/>
        <sz val="12"/>
        <rFont val="宋体"/>
        <charset val="134"/>
      </rPr>
      <t>面试人数：17</t>
    </r>
    <r>
      <rPr>
        <b/>
        <sz val="12"/>
        <rFont val="宋体"/>
        <charset val="134"/>
      </rPr>
      <t>人</t>
    </r>
  </si>
  <si>
    <t>周佳雯</t>
  </si>
  <si>
    <t>3624241995****0626</t>
  </si>
  <si>
    <t>邓子佳</t>
  </si>
  <si>
    <t>3608241997****2022</t>
  </si>
  <si>
    <t>郑立萍</t>
  </si>
  <si>
    <t>3624241992****1122</t>
  </si>
  <si>
    <t>黄雪娇</t>
  </si>
  <si>
    <t>3605211996****8023</t>
  </si>
  <si>
    <t>胡萌</t>
  </si>
  <si>
    <t>3624241997****3920</t>
  </si>
  <si>
    <t>杨慧芸</t>
  </si>
  <si>
    <t>3624011996****2820</t>
  </si>
  <si>
    <t>邱文丽</t>
  </si>
  <si>
    <t>3604281996****1843</t>
  </si>
  <si>
    <t>陈鸿</t>
  </si>
  <si>
    <t>3623301995****7847</t>
  </si>
  <si>
    <t>谢小霞</t>
  </si>
  <si>
    <t>3608241997****002X</t>
  </si>
  <si>
    <t>邵微静</t>
  </si>
  <si>
    <t>3604281995****602X</t>
  </si>
  <si>
    <t>廖宇霞</t>
  </si>
  <si>
    <t>3605021996****6026</t>
  </si>
  <si>
    <t>邹选虹</t>
  </si>
  <si>
    <t>3624241998****0024</t>
  </si>
  <si>
    <t>孙文燕</t>
  </si>
  <si>
    <t>3624241995****4425</t>
  </si>
  <si>
    <t>肖振芳</t>
  </si>
  <si>
    <t>3624211991****0427</t>
  </si>
  <si>
    <t>武诗彦</t>
  </si>
  <si>
    <t>3625241998****0021</t>
  </si>
  <si>
    <t>徐美霞</t>
  </si>
  <si>
    <t>3623301991****8264</t>
  </si>
  <si>
    <t>王金</t>
  </si>
  <si>
    <t>3604281994****5521</t>
  </si>
  <si>
    <t>新干县2021年全省统一招聘县城小学语文（应届岗）考生最后成绩及入闱体检对象公示</t>
  </si>
  <si>
    <r>
      <rPr>
        <b/>
        <sz val="12"/>
        <rFont val="宋体"/>
        <charset val="134"/>
      </rPr>
      <t>面试人数：25</t>
    </r>
    <r>
      <rPr>
        <b/>
        <sz val="12"/>
        <rFont val="宋体"/>
        <charset val="134"/>
      </rPr>
      <t>人</t>
    </r>
  </si>
  <si>
    <t>招聘计划：10人</t>
  </si>
  <si>
    <t>周子薇</t>
  </si>
  <si>
    <t>3624242000****5928</t>
  </si>
  <si>
    <t>夏欣</t>
  </si>
  <si>
    <t>3605211999****0065</t>
  </si>
  <si>
    <t>肖嘉雯</t>
  </si>
  <si>
    <t>3604271997****0029</t>
  </si>
  <si>
    <t>袁辛琴</t>
  </si>
  <si>
    <t>3604281996****5826</t>
  </si>
  <si>
    <t>胡碟</t>
  </si>
  <si>
    <t>3622021998****3827</t>
  </si>
  <si>
    <t>余桃凤</t>
  </si>
  <si>
    <t>3622041997****4023</t>
  </si>
  <si>
    <t>彭露萍</t>
  </si>
  <si>
    <t>3624272000****0067</t>
  </si>
  <si>
    <t>张敏</t>
  </si>
  <si>
    <t>3624241998****1123</t>
  </si>
  <si>
    <t>杨紫茜</t>
  </si>
  <si>
    <t>3624241998****4427</t>
  </si>
  <si>
    <t>李珍</t>
  </si>
  <si>
    <t>3624241996****2925</t>
  </si>
  <si>
    <t>刘欢欢</t>
  </si>
  <si>
    <t>3624241997****4929</t>
  </si>
  <si>
    <t>齐诗芬</t>
  </si>
  <si>
    <t>3624272000****4122</t>
  </si>
  <si>
    <t>聂瑶钰</t>
  </si>
  <si>
    <t>3624231999****1023</t>
  </si>
  <si>
    <t>吴悦婷</t>
  </si>
  <si>
    <t>3602811997****7523</t>
  </si>
  <si>
    <t>游俊云</t>
  </si>
  <si>
    <t>3622021997****0320</t>
  </si>
  <si>
    <t>邹小芹</t>
  </si>
  <si>
    <t>3624241996****2920</t>
  </si>
  <si>
    <t>龚宇婷</t>
  </si>
  <si>
    <t>3624242000****0621</t>
  </si>
  <si>
    <t>周晶晶</t>
  </si>
  <si>
    <t>3624221999****0820</t>
  </si>
  <si>
    <t>陈佳敏</t>
  </si>
  <si>
    <t>3624241997****2925</t>
  </si>
  <si>
    <t>周怡清</t>
  </si>
  <si>
    <t>3624241998****592X</t>
  </si>
  <si>
    <t>李娜</t>
  </si>
  <si>
    <t>3624232000****4521</t>
  </si>
  <si>
    <t>陈柳</t>
  </si>
  <si>
    <t>3624241998****0026</t>
  </si>
  <si>
    <t>董玉娟</t>
  </si>
  <si>
    <t>3605021998****5323</t>
  </si>
  <si>
    <t>吴佳慧</t>
  </si>
  <si>
    <t>3605021998****3629</t>
  </si>
  <si>
    <t>邹雨珊</t>
  </si>
  <si>
    <t>3624242000****2929</t>
  </si>
  <si>
    <t>新干县2021年全省统一招聘农村小学数学（男岗）考生最后成绩及入闱体检对象公示</t>
  </si>
  <si>
    <t>报考学科：省招农村小学数学</t>
  </si>
  <si>
    <r>
      <rPr>
        <b/>
        <sz val="12"/>
        <rFont val="宋体"/>
        <charset val="134"/>
      </rPr>
      <t>面试人数：15</t>
    </r>
    <r>
      <rPr>
        <b/>
        <sz val="12"/>
        <rFont val="宋体"/>
        <charset val="134"/>
      </rPr>
      <t>人</t>
    </r>
  </si>
  <si>
    <t>招聘计划：6人</t>
  </si>
  <si>
    <t>第六组</t>
  </si>
  <si>
    <t>傅刊</t>
  </si>
  <si>
    <t>3624241991****5411</t>
  </si>
  <si>
    <t>傅杨</t>
  </si>
  <si>
    <t>3624242000****6411</t>
  </si>
  <si>
    <t>王小峰</t>
  </si>
  <si>
    <t>3624271999****0339</t>
  </si>
  <si>
    <t>沈夏青</t>
  </si>
  <si>
    <t>3624242000****3417</t>
  </si>
  <si>
    <t>刘斌</t>
  </si>
  <si>
    <t>3624281997****461X</t>
  </si>
  <si>
    <t>左智</t>
  </si>
  <si>
    <t>3622041994****0016</t>
  </si>
  <si>
    <t>周亮</t>
  </si>
  <si>
    <t>3624231998****0031</t>
  </si>
  <si>
    <t>谭小丁</t>
  </si>
  <si>
    <t>3605021990****5610</t>
  </si>
  <si>
    <t>李安洋</t>
  </si>
  <si>
    <t>3624221999****0010</t>
  </si>
  <si>
    <t>傅瀚文</t>
  </si>
  <si>
    <t>3605021996****741X</t>
  </si>
  <si>
    <t>郭其豪</t>
  </si>
  <si>
    <t>3604281997****5515</t>
  </si>
  <si>
    <t>张志玉</t>
  </si>
  <si>
    <t>3624231999****3516</t>
  </si>
  <si>
    <t>郭锋</t>
  </si>
  <si>
    <t>3622021990****2537</t>
  </si>
  <si>
    <t>郑卫明</t>
  </si>
  <si>
    <t>3623021998****8036</t>
  </si>
  <si>
    <t>赵可</t>
  </si>
  <si>
    <t>3622281993****0812</t>
  </si>
  <si>
    <t>新干县2021年全省统一招聘农村小学数学（女岗）考生最后成绩及入闱体检对象公示</t>
  </si>
  <si>
    <t>龚思丽</t>
  </si>
  <si>
    <t>3601211995****4221</t>
  </si>
  <si>
    <t>陈小翠</t>
  </si>
  <si>
    <t>3624241994****3926</t>
  </si>
  <si>
    <t>傅佳玥</t>
  </si>
  <si>
    <t>3624241996****442X</t>
  </si>
  <si>
    <t>傅雅丽</t>
  </si>
  <si>
    <t>3624241991****062X</t>
  </si>
  <si>
    <t>王琪</t>
  </si>
  <si>
    <t>3605021996****2828</t>
  </si>
  <si>
    <t>李小玲</t>
  </si>
  <si>
    <t>3605021993****4049</t>
  </si>
  <si>
    <t>3624211994****1724</t>
  </si>
  <si>
    <t>傅洋</t>
  </si>
  <si>
    <t>3624241992****6443</t>
  </si>
  <si>
    <t>王虹</t>
  </si>
  <si>
    <t>3624211991****4121</t>
  </si>
  <si>
    <t>李粤</t>
  </si>
  <si>
    <t>3601241996****5465</t>
  </si>
  <si>
    <t>曹月荣</t>
  </si>
  <si>
    <t>3624011992****2822</t>
  </si>
  <si>
    <t>龚雅丽</t>
  </si>
  <si>
    <t>3624011997****0524</t>
  </si>
  <si>
    <t>傅慧敏</t>
  </si>
  <si>
    <t>3624241990****0069</t>
  </si>
  <si>
    <t>魏艳红</t>
  </si>
  <si>
    <t>3601211997****1461</t>
  </si>
  <si>
    <t>刘倩</t>
  </si>
  <si>
    <t>3605021997****2249</t>
  </si>
  <si>
    <t>新干县2021年全省统一招聘县城小学数学（应届岗）考生最后成绩及入闱体检对象公示</t>
  </si>
  <si>
    <t>报考学科：省招县城小学数学</t>
  </si>
  <si>
    <r>
      <rPr>
        <b/>
        <sz val="12"/>
        <rFont val="宋体"/>
        <charset val="134"/>
      </rPr>
      <t>面试人数：22</t>
    </r>
    <r>
      <rPr>
        <b/>
        <sz val="12"/>
        <rFont val="宋体"/>
        <charset val="134"/>
      </rPr>
      <t>人</t>
    </r>
  </si>
  <si>
    <t>招聘计划：11人</t>
  </si>
  <si>
    <t>李鑫源</t>
  </si>
  <si>
    <t>3625221999****0047</t>
  </si>
  <si>
    <t>余小女</t>
  </si>
  <si>
    <t>3611271996****0026</t>
  </si>
  <si>
    <t>阮霖青</t>
  </si>
  <si>
    <t>3624241997****0042</t>
  </si>
  <si>
    <t>何丽娜</t>
  </si>
  <si>
    <t>3606811997****3244</t>
  </si>
  <si>
    <t>邓晨婧</t>
  </si>
  <si>
    <t>3624241995****252X</t>
  </si>
  <si>
    <t>陈嘉莉</t>
  </si>
  <si>
    <t>3624241999****2926</t>
  </si>
  <si>
    <t>姚紫燕</t>
  </si>
  <si>
    <t>3624241998****3426</t>
  </si>
  <si>
    <t>李玲</t>
  </si>
  <si>
    <t>3624241998****6424</t>
  </si>
  <si>
    <t>朱玉玲</t>
  </si>
  <si>
    <t>3608241997****592X</t>
  </si>
  <si>
    <t>杨素素</t>
  </si>
  <si>
    <t>3625251999****1220</t>
  </si>
  <si>
    <t>戴劲</t>
  </si>
  <si>
    <t>3602031998****102X</t>
  </si>
  <si>
    <t>刘娅敏</t>
  </si>
  <si>
    <t>3625261998****4421</t>
  </si>
  <si>
    <t>官艳婷</t>
  </si>
  <si>
    <t>3622021995****5927</t>
  </si>
  <si>
    <t>黄媛媛</t>
  </si>
  <si>
    <t>3625261997****0082</t>
  </si>
  <si>
    <t>樊子燕</t>
  </si>
  <si>
    <t>3606811998****1028</t>
  </si>
  <si>
    <t>陈丽玲</t>
  </si>
  <si>
    <t>3610251996****0023</t>
  </si>
  <si>
    <t>杨梦</t>
  </si>
  <si>
    <t>3605021997****712X</t>
  </si>
  <si>
    <t>3624211999****4727</t>
  </si>
  <si>
    <t>张梦悠</t>
  </si>
  <si>
    <t>3605021996****334X</t>
  </si>
  <si>
    <t>刘梦娇</t>
  </si>
  <si>
    <t>3624251997****0826</t>
  </si>
  <si>
    <t>陶余锋</t>
  </si>
  <si>
    <t>3605021998****5614</t>
  </si>
  <si>
    <t>章清</t>
  </si>
  <si>
    <t>3624241996****5443</t>
  </si>
  <si>
    <t>新干县2021年全省统一招聘农村小学英语（男岗）考生最后成绩及入闱体检对象公示</t>
  </si>
  <si>
    <t>报考学科：省招农村小学英语</t>
  </si>
  <si>
    <r>
      <rPr>
        <b/>
        <sz val="12"/>
        <rFont val="宋体"/>
        <charset val="134"/>
      </rPr>
      <t>面试人数：7</t>
    </r>
    <r>
      <rPr>
        <b/>
        <sz val="12"/>
        <rFont val="宋体"/>
        <charset val="134"/>
      </rPr>
      <t>人</t>
    </r>
  </si>
  <si>
    <t>招聘计划：3人</t>
  </si>
  <si>
    <t>第八组</t>
  </si>
  <si>
    <t>史康康</t>
  </si>
  <si>
    <t>3624301997****2016</t>
  </si>
  <si>
    <t>赵明强</t>
  </si>
  <si>
    <t>3625241999****8519</t>
  </si>
  <si>
    <t>肖欢</t>
  </si>
  <si>
    <t>3624241990****6457</t>
  </si>
  <si>
    <t>余红宇</t>
  </si>
  <si>
    <t>3601111999****6012</t>
  </si>
  <si>
    <t>谢爱斌</t>
  </si>
  <si>
    <t>3624291997****1215</t>
  </si>
  <si>
    <t>刘强</t>
  </si>
  <si>
    <t>3624231990****0019</t>
  </si>
  <si>
    <t>涂杰</t>
  </si>
  <si>
    <t>3624231996****3016</t>
  </si>
  <si>
    <t>缺考</t>
  </si>
  <si>
    <t>新干县2021年全省统一招聘农村小学英语（女岗）考生最后成绩及入闱体检对象公示</t>
  </si>
  <si>
    <r>
      <rPr>
        <b/>
        <sz val="12"/>
        <rFont val="宋体"/>
        <charset val="134"/>
      </rPr>
      <t>面试人数：9</t>
    </r>
    <r>
      <rPr>
        <b/>
        <sz val="12"/>
        <rFont val="宋体"/>
        <charset val="134"/>
      </rPr>
      <t>人</t>
    </r>
  </si>
  <si>
    <t>黎佳慧</t>
  </si>
  <si>
    <t>杨冰琪</t>
  </si>
  <si>
    <t>3604251996****5827</t>
  </si>
  <si>
    <t>饶秀纷</t>
  </si>
  <si>
    <t>3624241992****6422</t>
  </si>
  <si>
    <t>徐聪</t>
  </si>
  <si>
    <t>3622021991****7627</t>
  </si>
  <si>
    <t>陈露</t>
  </si>
  <si>
    <t>3604231997****1520</t>
  </si>
  <si>
    <t>姚紫薇</t>
  </si>
  <si>
    <t>3624241998****4429</t>
  </si>
  <si>
    <t>姜皓瑶</t>
  </si>
  <si>
    <t>3605021997****1347</t>
  </si>
  <si>
    <t>陈丽</t>
  </si>
  <si>
    <t>3624321992****5029</t>
  </si>
  <si>
    <t>张璐</t>
  </si>
  <si>
    <t>3605021992****092X</t>
  </si>
  <si>
    <t>新干县2021年全省统一招聘县城小学英语（应届岗）考生最后成绩及入闱体检对象公示</t>
  </si>
  <si>
    <t>报考学科：省招县城小学英语</t>
  </si>
  <si>
    <t>招聘计划：7人</t>
  </si>
  <si>
    <t>梁珍珍</t>
  </si>
  <si>
    <t>3624251995****4620</t>
  </si>
  <si>
    <t>陶冶</t>
  </si>
  <si>
    <t>3601241998****1529</t>
  </si>
  <si>
    <t>张苗苗</t>
  </si>
  <si>
    <t>3604271998****0029</t>
  </si>
  <si>
    <t>何晓丽</t>
  </si>
  <si>
    <t>3607331997****7020</t>
  </si>
  <si>
    <t>刘淑誉</t>
  </si>
  <si>
    <t>3624241999****4428</t>
  </si>
  <si>
    <t>李榕</t>
  </si>
  <si>
    <t>3624241998****2026</t>
  </si>
  <si>
    <t>钟远</t>
  </si>
  <si>
    <t>3624241999****6466</t>
  </si>
  <si>
    <t>刘杉杉</t>
  </si>
  <si>
    <t>3604231998****1041</t>
  </si>
  <si>
    <t>李佳</t>
  </si>
  <si>
    <t>3609811998****206X</t>
  </si>
  <si>
    <t>刘燕</t>
  </si>
  <si>
    <t>3624221999****5429</t>
  </si>
  <si>
    <t>王樱子</t>
  </si>
  <si>
    <t>3624241999****0084</t>
  </si>
  <si>
    <t>曾桂英</t>
  </si>
  <si>
    <t>3606811991****0522</t>
  </si>
  <si>
    <t>曾茜</t>
  </si>
  <si>
    <t>3624251998****1848</t>
  </si>
  <si>
    <t>杨慧琪</t>
  </si>
  <si>
    <t>3624242000****0629</t>
  </si>
  <si>
    <t>钟文清</t>
  </si>
  <si>
    <t>3624241998****6441</t>
  </si>
  <si>
    <t>蔡雨滢</t>
  </si>
  <si>
    <t>3602811998****2149</t>
  </si>
  <si>
    <t>方慧</t>
  </si>
  <si>
    <t>3624271997****0820</t>
  </si>
  <si>
    <t>新干县2021年全省统一招聘农村小学道德与法治（应届岗）考生最后成绩及入闱体检对象公示</t>
  </si>
  <si>
    <t>报考学科：省招农村小学道德与法治</t>
  </si>
  <si>
    <t>面试人数：3人</t>
  </si>
  <si>
    <t>招聘计划：1人</t>
  </si>
  <si>
    <t>第五组</t>
  </si>
  <si>
    <t>郑帅旖</t>
  </si>
  <si>
    <t>3624241998****1629</t>
  </si>
  <si>
    <t>曾科科</t>
  </si>
  <si>
    <t>3624241997****3917</t>
  </si>
  <si>
    <t>杜贺涛</t>
  </si>
  <si>
    <t>3624241998****5412</t>
  </si>
  <si>
    <t>新干县2021年全省统一招聘农村小学道德与法治（不限岗）考生最后成绩及入闱体检对象公示</t>
  </si>
  <si>
    <t>邓美艳</t>
  </si>
  <si>
    <t>3624241993****2929</t>
  </si>
  <si>
    <t>陈军雅</t>
  </si>
  <si>
    <t>3624241991****0029</t>
  </si>
  <si>
    <t>吴子君</t>
  </si>
  <si>
    <t>3624251994****4426</t>
  </si>
  <si>
    <t>新干县2021年全省统一招聘农村小学音乐（男岗）岗位考生最后成绩及入闱体检对象公示</t>
  </si>
  <si>
    <t>报考学科：省招农村小学音乐</t>
  </si>
  <si>
    <t>面试人数：2人</t>
  </si>
  <si>
    <t>2＝1×20%</t>
  </si>
  <si>
    <t>4＝3×60%</t>
  </si>
  <si>
    <t>第一组</t>
  </si>
  <si>
    <t>梅琛林</t>
  </si>
  <si>
    <t>3604031996****0014</t>
  </si>
  <si>
    <t>曾庆鹏</t>
  </si>
  <si>
    <t>3624241995****0014</t>
  </si>
  <si>
    <t>新干县2021年全省统一招聘农村小学音乐（女岗）岗位考生最后成绩及入闱体检对象公示</t>
  </si>
  <si>
    <t>万家钰</t>
  </si>
  <si>
    <t>3601031999****4726</t>
  </si>
  <si>
    <t>马梦婕</t>
  </si>
  <si>
    <t>3605021993****0023</t>
  </si>
  <si>
    <t>黄欢</t>
  </si>
  <si>
    <t>3624241990****0621</t>
  </si>
  <si>
    <t>新干县2021年全省统一招聘农村小学音乐（不限岗）岗位考生最后成绩及入闱体检对象公示</t>
  </si>
  <si>
    <t>杨帆</t>
  </si>
  <si>
    <t>3622031996****6129</t>
  </si>
  <si>
    <t>洪婉怡</t>
  </si>
  <si>
    <t>3624241999****442X</t>
  </si>
  <si>
    <t>新干县2021年全省统一招聘农村小学体育（男岗）考生最后成绩及入闱体检对象公示</t>
  </si>
  <si>
    <t>报考学科：省招农村小学体育</t>
  </si>
  <si>
    <t>面试人数：6人</t>
  </si>
  <si>
    <t>招聘计划：2人</t>
  </si>
  <si>
    <t>十一组</t>
  </si>
  <si>
    <t>罗凯华</t>
  </si>
  <si>
    <t>3625261997****5011</t>
  </si>
  <si>
    <t>章侨</t>
  </si>
  <si>
    <t>3605021994****0418</t>
  </si>
  <si>
    <t>肖煜</t>
  </si>
  <si>
    <t>3604281993****0018</t>
  </si>
  <si>
    <t>曾晓磊</t>
  </si>
  <si>
    <t>3624241996****6412</t>
  </si>
  <si>
    <t>胡坤生</t>
  </si>
  <si>
    <t>3624241998****3919</t>
  </si>
  <si>
    <t>洪子强</t>
  </si>
  <si>
    <t>3624241999****2012</t>
  </si>
  <si>
    <t>新干县2021年全省统一招聘农村小学体育（女岗）考生最后成绩及入闱体检对象公示</t>
  </si>
  <si>
    <t>面试人数：4人</t>
  </si>
  <si>
    <t>程奉灵</t>
  </si>
  <si>
    <t>3625021991****2021</t>
  </si>
  <si>
    <t>饶烨</t>
  </si>
  <si>
    <t>3625271998****0028</t>
  </si>
  <si>
    <t>3624231992****3027</t>
  </si>
  <si>
    <t>李以敏</t>
  </si>
  <si>
    <t>3624241999****2526</t>
  </si>
  <si>
    <t>新干县2021年全省统一招聘特教小学体育考生最后成绩及入闱体检对象公示</t>
  </si>
  <si>
    <t>报考学科：省招特教小学体育</t>
  </si>
  <si>
    <t>杨伟鹏</t>
  </si>
  <si>
    <t>3624241996****4417</t>
  </si>
  <si>
    <t>黎木发</t>
  </si>
  <si>
    <t>3603111998****0114</t>
  </si>
  <si>
    <t>熊玲清</t>
  </si>
  <si>
    <t>3624242000****4420</t>
  </si>
  <si>
    <t>新干县2021年全省统一招聘农村小学美术（男岗）岗位考生最后成绩及入闱体检对象公示</t>
  </si>
  <si>
    <t>报考学科：省招农村小学美术</t>
  </si>
  <si>
    <t>十组</t>
  </si>
  <si>
    <t>蔡俊</t>
  </si>
  <si>
    <t>3605021996****2531</t>
  </si>
  <si>
    <t>李梦霖</t>
  </si>
  <si>
    <t>3624241998****0034</t>
  </si>
  <si>
    <t>新干县2021年全省统一招聘农村小学美术（女岗）岗位考生最后成绩及入闱体检对象公示</t>
  </si>
  <si>
    <t>李诗琪</t>
  </si>
  <si>
    <t>3605021995****0447</t>
  </si>
  <si>
    <t>赵茜薇</t>
  </si>
  <si>
    <t>3624241997****4426</t>
  </si>
  <si>
    <t>李雅茜</t>
  </si>
  <si>
    <t>3624241999****2044</t>
  </si>
  <si>
    <t>新干县2021年全省统一招聘农村小学美术（不限岗）岗位考生最后成绩及入闱体检对象公示</t>
  </si>
  <si>
    <t>彭倩</t>
  </si>
  <si>
    <t>3624231999****1022</t>
  </si>
  <si>
    <t>黎衍萍</t>
  </si>
  <si>
    <t>3607821991****7029</t>
  </si>
  <si>
    <t>杨京</t>
  </si>
  <si>
    <t>3624011993****1017</t>
  </si>
  <si>
    <t>新干县2021年全省统一招聘农村小学信息（男岗）考生最后成绩及入闱体检对象公示</t>
  </si>
  <si>
    <t>报考学科：省招农村小学信息</t>
  </si>
  <si>
    <t>面试人数：1人</t>
  </si>
  <si>
    <t>郭卫清</t>
  </si>
  <si>
    <t>3625271994****1117</t>
  </si>
  <si>
    <t>新干县2021年全省统一招聘农村小学信息（女岗）考生最后成绩及入闱体检对象公示</t>
  </si>
  <si>
    <t>孙有娣</t>
  </si>
  <si>
    <t>3624211990****144X</t>
  </si>
  <si>
    <t>黄朝红</t>
  </si>
  <si>
    <t>3622021993****7521</t>
  </si>
  <si>
    <t>徐皓萍</t>
  </si>
  <si>
    <t>3624241997****3924</t>
  </si>
  <si>
    <t>新干县2021年全省统一招聘初中语文岗位考生最后成绩及入闱体检对象公示</t>
  </si>
  <si>
    <t>报考学科：省招初中语文</t>
  </si>
  <si>
    <t>面试人数：13人</t>
  </si>
  <si>
    <t>曾学静</t>
  </si>
  <si>
    <t>曾雯雯</t>
  </si>
  <si>
    <t>曾佳莺</t>
  </si>
  <si>
    <t>3624241997****6420</t>
  </si>
  <si>
    <t>刘嘉莹</t>
  </si>
  <si>
    <t>3624231999****102X</t>
  </si>
  <si>
    <t>何爱卿</t>
  </si>
  <si>
    <t>3624231996****1023</t>
  </si>
  <si>
    <t>张艺婷</t>
  </si>
  <si>
    <t>3624241997****6425</t>
  </si>
  <si>
    <t>李思慧</t>
  </si>
  <si>
    <t>3624241997****0621</t>
  </si>
  <si>
    <t>罗晰方</t>
  </si>
  <si>
    <t>3624241998****0029</t>
  </si>
  <si>
    <t>吴欣然</t>
  </si>
  <si>
    <t>陈舒丹</t>
  </si>
  <si>
    <t>3624241996****0029</t>
  </si>
  <si>
    <t>游丽霞</t>
  </si>
  <si>
    <t>5329261995****1320</t>
  </si>
  <si>
    <t>姚嘉倩</t>
  </si>
  <si>
    <t>3624241998****342X</t>
  </si>
  <si>
    <t>谭劭清</t>
  </si>
  <si>
    <t>3624231992****1021</t>
  </si>
  <si>
    <t>新干县2021年全省统一招聘初中数学考生最后成绩及入闱体检对象公示</t>
  </si>
  <si>
    <t>报考学科：省招初中数学</t>
  </si>
  <si>
    <r>
      <rPr>
        <b/>
        <sz val="12"/>
        <rFont val="宋体"/>
        <charset val="134"/>
      </rPr>
      <t>面试人数：12</t>
    </r>
    <r>
      <rPr>
        <b/>
        <sz val="12"/>
        <rFont val="宋体"/>
        <charset val="134"/>
      </rPr>
      <t>人</t>
    </r>
  </si>
  <si>
    <t>第七组</t>
  </si>
  <si>
    <t>廖园平</t>
  </si>
  <si>
    <t>3605021993****6038</t>
  </si>
  <si>
    <t>周雪平</t>
  </si>
  <si>
    <t>3624241998****1126</t>
  </si>
  <si>
    <t>邓慧婷</t>
  </si>
  <si>
    <t>3624241997****2022</t>
  </si>
  <si>
    <t>汤豪坤</t>
  </si>
  <si>
    <t>3606221995****7011</t>
  </si>
  <si>
    <t>虢艳芳</t>
  </si>
  <si>
    <t>4210221994****3649</t>
  </si>
  <si>
    <t>张穗平</t>
  </si>
  <si>
    <t>3624241994****1129</t>
  </si>
  <si>
    <t>崔美婷</t>
  </si>
  <si>
    <t>3622031995****0422</t>
  </si>
  <si>
    <t>高桥桥</t>
  </si>
  <si>
    <t>3624241992****4418</t>
  </si>
  <si>
    <t>郑晓晓</t>
  </si>
  <si>
    <t>3608241999****0023</t>
  </si>
  <si>
    <t>叶辉</t>
  </si>
  <si>
    <t>3624251990****5019</t>
  </si>
  <si>
    <t>欧阳芳</t>
  </si>
  <si>
    <t>3624241996****4440</t>
  </si>
  <si>
    <t>3624271996****0316</t>
  </si>
  <si>
    <t>新干县2021年全省统一招聘初中英语岗位考生最后成绩及入闱体检对象公示</t>
  </si>
  <si>
    <t>报考学科：省招初中英语</t>
  </si>
  <si>
    <t>第九组</t>
  </si>
  <si>
    <t>刘薇</t>
  </si>
  <si>
    <t>3624011996****2822</t>
  </si>
  <si>
    <t>何子娟</t>
  </si>
  <si>
    <t>3624241997****4429</t>
  </si>
  <si>
    <t>刘芳</t>
  </si>
  <si>
    <t>3624211998****0225</t>
  </si>
  <si>
    <t>朱漪</t>
  </si>
  <si>
    <t>3603211995****3566</t>
  </si>
  <si>
    <t>范志旺</t>
  </si>
  <si>
    <t>3622021996****0012</t>
  </si>
  <si>
    <t>桂铭青</t>
  </si>
  <si>
    <t>3604261993****2024</t>
  </si>
  <si>
    <t>杜雅婷</t>
  </si>
  <si>
    <t>3624231997****2021</t>
  </si>
  <si>
    <t>王思</t>
  </si>
  <si>
    <t>3624241995****5425</t>
  </si>
  <si>
    <t>夏琳</t>
  </si>
  <si>
    <t>3624231997****202X</t>
  </si>
  <si>
    <t>黄晓婷</t>
  </si>
  <si>
    <t>3622021997****0648</t>
  </si>
  <si>
    <t>龚腾超</t>
  </si>
  <si>
    <t>3624241995****6420</t>
  </si>
  <si>
    <t>高思美</t>
  </si>
  <si>
    <t>3624231997****102X</t>
  </si>
  <si>
    <t>李清燕</t>
  </si>
  <si>
    <t>3624291999****0627</t>
  </si>
  <si>
    <t>范云梦</t>
  </si>
  <si>
    <t>3624231996****1025</t>
  </si>
  <si>
    <t>贺敏</t>
  </si>
  <si>
    <t>3624211997****0025</t>
  </si>
  <si>
    <t>宋姿</t>
  </si>
  <si>
    <t>3624221995****4828</t>
  </si>
  <si>
    <t>涂根香</t>
  </si>
  <si>
    <t>3624271991****036X</t>
  </si>
  <si>
    <t>新干县2021年全省统一招聘县城初中化学岗位考生最后成绩及入闱体检对象公示</t>
  </si>
  <si>
    <t>报考学科：省招县城初中化学</t>
  </si>
  <si>
    <r>
      <rPr>
        <b/>
        <sz val="12"/>
        <rFont val="宋体"/>
        <charset val="134"/>
      </rPr>
      <t>2＝1×2</t>
    </r>
    <r>
      <rPr>
        <b/>
        <sz val="12"/>
        <rFont val="宋体"/>
        <charset val="134"/>
      </rPr>
      <t>5</t>
    </r>
    <r>
      <rPr>
        <b/>
        <sz val="12"/>
        <rFont val="宋体"/>
        <charset val="134"/>
      </rPr>
      <t>%</t>
    </r>
  </si>
  <si>
    <r>
      <rPr>
        <b/>
        <sz val="12"/>
        <rFont val="宋体"/>
        <charset val="134"/>
      </rPr>
      <t>4＝3×</t>
    </r>
    <r>
      <rPr>
        <b/>
        <sz val="12"/>
        <rFont val="宋体"/>
        <charset val="134"/>
      </rPr>
      <t>5</t>
    </r>
    <r>
      <rPr>
        <b/>
        <sz val="12"/>
        <rFont val="宋体"/>
        <charset val="134"/>
      </rPr>
      <t>0%</t>
    </r>
  </si>
  <si>
    <t>第十一组</t>
  </si>
  <si>
    <t>罗丽萍</t>
  </si>
  <si>
    <t>3624211998****4122</t>
  </si>
  <si>
    <t>曹宇</t>
  </si>
  <si>
    <t>3623301996****3491</t>
  </si>
  <si>
    <t>黄敏芳</t>
  </si>
  <si>
    <t>3624241991****3449</t>
  </si>
  <si>
    <t>习雅妮</t>
  </si>
  <si>
    <t>3624241995****4428</t>
  </si>
  <si>
    <t>新干县2021年全省统一招聘农村初中政治岗位考生最后成绩及入闱体检对象公示</t>
  </si>
  <si>
    <t>报考学科：省招农村初中政治</t>
  </si>
  <si>
    <t>方玮彦</t>
  </si>
  <si>
    <t>3604291998****0062</t>
  </si>
  <si>
    <t>李梓瑶</t>
  </si>
  <si>
    <t>3605021994****044X</t>
  </si>
  <si>
    <t>杨敏芹</t>
  </si>
  <si>
    <t>3624241997****0027</t>
  </si>
  <si>
    <t>杨天雨</t>
  </si>
  <si>
    <t>新干县2021年全省统一招聘农村初中历史岗位考生最后成绩及入闱体检对象公示</t>
  </si>
  <si>
    <t>报考学科：省招农村初中历史</t>
  </si>
  <si>
    <t>第四组</t>
  </si>
  <si>
    <t>蒋紫萱</t>
  </si>
  <si>
    <t>3624241998****0647</t>
  </si>
  <si>
    <t>曾琪</t>
  </si>
  <si>
    <t>3624241993****2020</t>
  </si>
  <si>
    <t>张雨婷</t>
  </si>
  <si>
    <t>5001011999****9242</t>
  </si>
  <si>
    <t>新干县2021年全省统一招聘农村初中地理岗位考生最后成绩及入闱体检对象公示</t>
  </si>
  <si>
    <t>报考学科：省招农村初中地理</t>
  </si>
  <si>
    <t>张露嫔</t>
  </si>
  <si>
    <t>3624231997****1523</t>
  </si>
  <si>
    <t>新干县2021年全省统一招聘农村初中音乐（女岗）岗位考生最后成绩及入闱体检对象公示</t>
  </si>
  <si>
    <t>报考学科：省招农村初中音乐</t>
  </si>
  <si>
    <t>招聘计划：2人（由男岗调剂指标1人）</t>
  </si>
  <si>
    <t>第十组</t>
  </si>
  <si>
    <t>罗琳雅</t>
  </si>
  <si>
    <t>3624241997****4421</t>
  </si>
  <si>
    <t>王思皖</t>
  </si>
  <si>
    <t>3605021993****0427</t>
  </si>
  <si>
    <t>林彤</t>
  </si>
  <si>
    <t>3605211996****7020</t>
  </si>
  <si>
    <t>新干县2021年全省统一招聘农村初中体育（男岗）考生最后成绩及入闱体检对象公示</t>
  </si>
  <si>
    <t>报考学科：省招农村初中体育</t>
  </si>
  <si>
    <t>陈阳</t>
  </si>
  <si>
    <t>3605021996****251X</t>
  </si>
  <si>
    <t>李瑶</t>
  </si>
  <si>
    <t>3624241995****441X</t>
  </si>
  <si>
    <t>谢尧福</t>
  </si>
  <si>
    <t>3624231993****1057</t>
  </si>
  <si>
    <t>新干县2021年全省统一招聘农村初中体育（女岗）考生最后成绩及入闱体检对象公示</t>
  </si>
  <si>
    <t>彭霞</t>
  </si>
  <si>
    <t>3624241996****0620</t>
  </si>
  <si>
    <t>李红雨</t>
  </si>
  <si>
    <t>3605211990****5540</t>
  </si>
  <si>
    <t>新干县2021年全省统一招聘农村初中美术（男岗）岗位考生最后成绩及入闱体检对象公示</t>
  </si>
  <si>
    <t>报考学科：省招农村初中美术</t>
  </si>
  <si>
    <t>赖文荣</t>
  </si>
  <si>
    <t>3624221995****5419</t>
  </si>
  <si>
    <t>张锦涛</t>
  </si>
  <si>
    <t>3604261994****0036</t>
  </si>
  <si>
    <t>邓翀</t>
  </si>
  <si>
    <t>3624241992****4458</t>
  </si>
  <si>
    <t>新干县2021年全省统一招聘农村初中美术（女岗）岗位考生最后成绩及入闱体检对象公示</t>
  </si>
  <si>
    <t>刘梦琦</t>
  </si>
  <si>
    <t>3605021995****7148</t>
  </si>
  <si>
    <t>李思乔</t>
  </si>
  <si>
    <t>3608241999****4420</t>
  </si>
  <si>
    <t>聂子宸</t>
  </si>
  <si>
    <t>3624241996****0020</t>
  </si>
  <si>
    <t>新干县2021年全省统一招聘高中语文岗位考生最后成绩及入闱体检对象公示</t>
  </si>
  <si>
    <t>报考学科：省招高中语文</t>
  </si>
  <si>
    <t>面试人数：9人</t>
  </si>
  <si>
    <t>朱玉萍</t>
  </si>
  <si>
    <t>3624241999****6423</t>
  </si>
  <si>
    <t>姜庆</t>
  </si>
  <si>
    <t>宋丽婷</t>
  </si>
  <si>
    <t>3624241996****3447</t>
  </si>
  <si>
    <t>杜雨轩</t>
  </si>
  <si>
    <t>3624241999****5420</t>
  </si>
  <si>
    <t>盛蕾</t>
  </si>
  <si>
    <t>3622021994****5967</t>
  </si>
  <si>
    <t>胡英</t>
  </si>
  <si>
    <t>3624211998****0421</t>
  </si>
  <si>
    <t>邹婷</t>
  </si>
  <si>
    <t>邹佳敏</t>
  </si>
  <si>
    <t>3624241997****2926</t>
  </si>
  <si>
    <t>周甜甜</t>
  </si>
  <si>
    <t>3624241997****544X</t>
  </si>
  <si>
    <t>新干县2021年全省统一招聘高中数学岗位考生最后成绩及入闱体检对象公示</t>
  </si>
  <si>
    <t>报考学科：省招高中数学</t>
  </si>
  <si>
    <r>
      <rPr>
        <b/>
        <sz val="12"/>
        <rFont val="宋体"/>
        <charset val="134"/>
      </rPr>
      <t>面试人数：1</t>
    </r>
    <r>
      <rPr>
        <b/>
        <sz val="12"/>
        <rFont val="宋体"/>
        <charset val="134"/>
      </rPr>
      <t>人</t>
    </r>
  </si>
  <si>
    <t>招聘计划：4人</t>
  </si>
  <si>
    <t>张春</t>
  </si>
  <si>
    <t>3624231991****251X</t>
  </si>
  <si>
    <t>新干县2021年全省统一招聘高中英语岗位考生最后成绩及入闱体检对象公示</t>
  </si>
  <si>
    <t>报考学科：省招高中英语</t>
  </si>
  <si>
    <r>
      <rPr>
        <b/>
        <sz val="12"/>
        <rFont val="宋体"/>
        <charset val="134"/>
      </rPr>
      <t>面试人数：14</t>
    </r>
    <r>
      <rPr>
        <b/>
        <sz val="12"/>
        <rFont val="宋体"/>
        <charset val="134"/>
      </rPr>
      <t>人</t>
    </r>
  </si>
  <si>
    <t>曾欢</t>
  </si>
  <si>
    <t>3624231998****6022</t>
  </si>
  <si>
    <t>刘珊</t>
  </si>
  <si>
    <t>3624221993****7824</t>
  </si>
  <si>
    <t>彭龙</t>
  </si>
  <si>
    <t>3605021990****6649</t>
  </si>
  <si>
    <t>陈晶</t>
  </si>
  <si>
    <t>3624011995****4421</t>
  </si>
  <si>
    <t>邱芳</t>
  </si>
  <si>
    <t>3624241994****1622</t>
  </si>
  <si>
    <t>郭红霞</t>
  </si>
  <si>
    <t>3624271996****1163</t>
  </si>
  <si>
    <t>曾熙</t>
  </si>
  <si>
    <t>3624281999****162X</t>
  </si>
  <si>
    <t>曾斯仁</t>
  </si>
  <si>
    <t>3624231995****1022</t>
  </si>
  <si>
    <t>郑龙慧</t>
  </si>
  <si>
    <t>3624221995****0041</t>
  </si>
  <si>
    <t>杨琼</t>
  </si>
  <si>
    <t>3624241999****0629</t>
  </si>
  <si>
    <t>谢志娟</t>
  </si>
  <si>
    <t>3624241998****5944</t>
  </si>
  <si>
    <t>王欢欢</t>
  </si>
  <si>
    <t>3624221997****5129</t>
  </si>
  <si>
    <t>兰文香</t>
  </si>
  <si>
    <t>3624251991****5621</t>
  </si>
  <si>
    <t>温翾</t>
  </si>
  <si>
    <t>3624241996****5420</t>
  </si>
  <si>
    <t>新干县2021年全省统一招聘高中物理岗位考生最后成绩及入闱体检对象公示</t>
  </si>
  <si>
    <t>报考学科：省招高中物理</t>
  </si>
  <si>
    <t>龚鲜如</t>
  </si>
  <si>
    <t>3624241999****0039</t>
  </si>
  <si>
    <t>杜敬峰</t>
  </si>
  <si>
    <t>3622021991****721X</t>
  </si>
  <si>
    <t>陈继良</t>
  </si>
  <si>
    <t>3624241996****5417</t>
  </si>
  <si>
    <t>新干县2021年全省统一招聘高中化学岗位考生最后成绩及入闱体检对象公示</t>
  </si>
  <si>
    <t>报考学科：省招高中化学</t>
  </si>
  <si>
    <t>面试人数：5人</t>
  </si>
  <si>
    <t>唐韵欣</t>
  </si>
  <si>
    <t>3624241998****4423</t>
  </si>
  <si>
    <t>邹玮璜</t>
  </si>
  <si>
    <t>3624241996****0021</t>
  </si>
  <si>
    <t>3624241997****3427</t>
  </si>
  <si>
    <t>李宇航</t>
  </si>
  <si>
    <t>3622021999****4851</t>
  </si>
  <si>
    <t>林慧</t>
  </si>
  <si>
    <t>3624221999****0027</t>
  </si>
  <si>
    <t>新干县2021年全省统一招聘高中生物考生最后成绩及入闱体检对象公示</t>
  </si>
  <si>
    <t>报考学科：省招高中生物</t>
  </si>
  <si>
    <r>
      <rPr>
        <b/>
        <sz val="12"/>
        <rFont val="宋体"/>
        <charset val="134"/>
      </rPr>
      <t>面试人数：2</t>
    </r>
    <r>
      <rPr>
        <b/>
        <sz val="12"/>
        <rFont val="宋体"/>
        <charset val="134"/>
      </rPr>
      <t>人</t>
    </r>
  </si>
  <si>
    <t>刘庭雯</t>
  </si>
  <si>
    <t>3608241999****0024</t>
  </si>
  <si>
    <t>陈子健</t>
  </si>
  <si>
    <t>3624241998****1119</t>
  </si>
  <si>
    <t>新干县2021年全省统一招聘高中政治岗位考生最后成绩及入闱体检对象公示</t>
  </si>
  <si>
    <t>报考学科：省招高中政治</t>
  </si>
  <si>
    <t>李红瑶</t>
  </si>
  <si>
    <t>3622031998****3024</t>
  </si>
  <si>
    <t>新干县2021年全省统一招聘高中历史岗位考生最后成绩及入闱体检对象公示</t>
  </si>
  <si>
    <t>报考学科：省招高中历史</t>
  </si>
  <si>
    <t>洪媛媛</t>
  </si>
  <si>
    <t>3624241998****2022</t>
  </si>
  <si>
    <t>新干县2021年全省统一招聘高中地理岗位考生最后成绩及入闱体检对象公示</t>
  </si>
  <si>
    <t>报考学科：省招高中地理</t>
  </si>
  <si>
    <r>
      <rPr>
        <b/>
        <sz val="12"/>
        <rFont val="宋体"/>
        <charset val="134"/>
      </rPr>
      <t>4＝3×50</t>
    </r>
    <r>
      <rPr>
        <b/>
        <sz val="12"/>
        <rFont val="宋体"/>
        <charset val="134"/>
      </rPr>
      <t>%</t>
    </r>
  </si>
  <si>
    <t>胡预菲</t>
  </si>
  <si>
    <t>3624241999****3928</t>
  </si>
  <si>
    <t>新干县2021年全省统一招聘新干二中高中音乐岗位考生最后成绩及入闱体检对象公示</t>
  </si>
  <si>
    <t>报考学科：省招新干二中高中音乐</t>
  </si>
  <si>
    <t>袁菲</t>
  </si>
  <si>
    <t>5002351994****3727</t>
  </si>
  <si>
    <t>曾露</t>
  </si>
  <si>
    <t>3624241998****2021</t>
  </si>
  <si>
    <t>聂芳雪</t>
  </si>
  <si>
    <t>3624241996****4425</t>
  </si>
  <si>
    <t>新干县2021年全省统一招聘新干中专高中音乐岗位考生最后成绩及入闱体检对象公示</t>
  </si>
  <si>
    <t>报考学科：省招新干中专高中音乐</t>
  </si>
  <si>
    <t>第二组</t>
  </si>
  <si>
    <t>刘峰</t>
  </si>
  <si>
    <t>3624261992****3518</t>
  </si>
  <si>
    <t>徐碧雅</t>
  </si>
  <si>
    <t>4305281995****538X</t>
  </si>
  <si>
    <t>新干县2021年全省统一招聘新干中学高中体育岗位考生最后成绩及入闱体检对象公示</t>
  </si>
  <si>
    <t>报考学科：省招新干中学高中体育</t>
  </si>
  <si>
    <t>陈紫霞</t>
  </si>
  <si>
    <t>3624241995****3922</t>
  </si>
  <si>
    <t>新干县2021年全省统一招聘新干二中高中美术岗位考生最后成绩及入闱体检对象公示</t>
  </si>
  <si>
    <t>报考学科：省招新干二中高中美术</t>
  </si>
  <si>
    <t>朱文娟</t>
  </si>
  <si>
    <t>3605021990****0027</t>
  </si>
  <si>
    <t>李燕</t>
  </si>
  <si>
    <t>3624241998****5423</t>
  </si>
  <si>
    <t>刘阳</t>
  </si>
  <si>
    <t>3624231997****0027</t>
  </si>
  <si>
    <t>新干县2021年全省统一招聘新干中专高中美术（男岗）岗位考生最后成绩及入闱体检对象公示</t>
  </si>
  <si>
    <t>报考学科：省招新干中专高中美术</t>
  </si>
  <si>
    <t>余文建</t>
  </si>
  <si>
    <t>3602031998****3512</t>
  </si>
  <si>
    <t>刘剑柏</t>
  </si>
  <si>
    <t>3624241991****0012</t>
  </si>
  <si>
    <t>新干县2021年全省统一招聘新干中专高中美术（女岗）岗位考生最后成绩及入闱体检对象公示</t>
  </si>
  <si>
    <t>欧阳磊</t>
  </si>
  <si>
    <t>3624011996****2020</t>
  </si>
  <si>
    <t>肖婕</t>
  </si>
  <si>
    <t>3624241998****3924</t>
  </si>
  <si>
    <t>新干县2021年全省统一招聘新干中专高中美术（不限岗）岗位考生最后成绩及入闱体检对象公示</t>
  </si>
  <si>
    <t>黎姗珊</t>
  </si>
  <si>
    <t>3624231998****0028</t>
  </si>
  <si>
    <t>李苏瑶</t>
  </si>
  <si>
    <t>3624241998****4428</t>
  </si>
  <si>
    <t>吴楚楚</t>
  </si>
  <si>
    <t>3624251995****0064</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</si>
</sst>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 numFmtId="177" formatCode="0.000_ "/>
    <numFmt numFmtId="178" formatCode="yyyy&quot;年&quot;m&quot;月&quot;d&quot;日&quot;;@"/>
    <numFmt numFmtId="179" formatCode="0_);[Red]\(0\)"/>
    <numFmt numFmtId="180" formatCode="0.000_);[Red]\(0.000\)"/>
    <numFmt numFmtId="181" formatCode="0.0000_);[Red]\(0.0000\)"/>
  </numFmts>
  <fonts count="76">
    <font>
      <sz val="11"/>
      <color theme="1"/>
      <name val="宋体"/>
      <charset val="134"/>
      <scheme val="minor"/>
    </font>
    <font>
      <b/>
      <sz val="12"/>
      <color indexed="8"/>
      <name val="Calibri"/>
      <charset val="134"/>
    </font>
    <font>
      <b/>
      <sz val="12"/>
      <name val="宋体"/>
      <charset val="134"/>
    </font>
    <font>
      <b/>
      <sz val="12"/>
      <color theme="1"/>
      <name val="宋体"/>
      <charset val="134"/>
      <scheme val="minor"/>
    </font>
    <font>
      <sz val="14"/>
      <color theme="1"/>
      <name val="宋体"/>
      <charset val="134"/>
      <scheme val="minor"/>
    </font>
    <font>
      <b/>
      <sz val="16"/>
      <name val="宋体"/>
      <charset val="134"/>
    </font>
    <font>
      <b/>
      <sz val="11"/>
      <name val="宋体"/>
      <charset val="134"/>
      <scheme val="minor"/>
    </font>
    <font>
      <b/>
      <sz val="11"/>
      <color theme="1"/>
      <name val="宋体"/>
      <charset val="134"/>
      <scheme val="minor"/>
    </font>
    <font>
      <sz val="12"/>
      <color theme="1"/>
      <name val="宋体"/>
      <charset val="134"/>
      <scheme val="minor"/>
    </font>
    <font>
      <b/>
      <sz val="12"/>
      <color indexed="8"/>
      <name val="宋体"/>
      <charset val="134"/>
    </font>
    <font>
      <sz val="14"/>
      <color indexed="8"/>
      <name val="宋体"/>
      <charset val="134"/>
    </font>
    <font>
      <b/>
      <sz val="11"/>
      <name val="宋体"/>
      <charset val="134"/>
    </font>
    <font>
      <sz val="12"/>
      <color indexed="8"/>
      <name val="宋体"/>
      <charset val="134"/>
    </font>
    <font>
      <b/>
      <sz val="11"/>
      <color indexed="8"/>
      <name val="宋体"/>
      <charset val="134"/>
    </font>
    <font>
      <b/>
      <sz val="14"/>
      <color indexed="8"/>
      <name val="宋体"/>
      <charset val="134"/>
    </font>
    <font>
      <b/>
      <sz val="14"/>
      <color theme="1"/>
      <name val="宋体"/>
      <charset val="134"/>
      <scheme val="minor"/>
    </font>
    <font>
      <sz val="12"/>
      <name val="宋体"/>
      <charset val="134"/>
      <scheme val="minor"/>
    </font>
    <font>
      <b/>
      <sz val="12"/>
      <name val="宋体"/>
      <charset val="134"/>
      <scheme val="minor"/>
    </font>
    <font>
      <sz val="11"/>
      <color indexed="17"/>
      <name val="宋体"/>
      <charset val="134"/>
    </font>
    <font>
      <sz val="11"/>
      <color theme="0"/>
      <name val="宋体"/>
      <charset val="0"/>
      <scheme val="minor"/>
    </font>
    <font>
      <sz val="11"/>
      <color rgb="FF006100"/>
      <name val="宋体"/>
      <charset val="134"/>
      <scheme val="minor"/>
    </font>
    <font>
      <b/>
      <sz val="13"/>
      <color theme="3"/>
      <name val="宋体"/>
      <charset val="134"/>
      <scheme val="minor"/>
    </font>
    <font>
      <sz val="11"/>
      <color indexed="9"/>
      <name val="宋体"/>
      <charset val="134"/>
    </font>
    <font>
      <b/>
      <sz val="18"/>
      <color theme="3"/>
      <name val="宋体"/>
      <charset val="134"/>
      <scheme val="minor"/>
    </font>
    <font>
      <b/>
      <sz val="11"/>
      <color indexed="9"/>
      <name val="宋体"/>
      <charset val="134"/>
    </font>
    <font>
      <b/>
      <sz val="11"/>
      <color theme="1"/>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0"/>
      <scheme val="minor"/>
    </font>
    <font>
      <sz val="11"/>
      <color rgb="FF9C6500"/>
      <name val="宋体"/>
      <charset val="0"/>
      <scheme val="minor"/>
    </font>
    <font>
      <u/>
      <sz val="11"/>
      <color rgb="FF800080"/>
      <name val="宋体"/>
      <charset val="0"/>
      <scheme val="minor"/>
    </font>
    <font>
      <i/>
      <sz val="11"/>
      <color indexed="23"/>
      <name val="宋体"/>
      <charset val="134"/>
    </font>
    <font>
      <sz val="11"/>
      <color rgb="FF006100"/>
      <name val="宋体"/>
      <charset val="0"/>
      <scheme val="minor"/>
    </font>
    <font>
      <sz val="12"/>
      <name val="宋体"/>
      <charset val="134"/>
    </font>
    <font>
      <b/>
      <sz val="13"/>
      <color indexed="54"/>
      <name val="宋体"/>
      <charset val="134"/>
    </font>
    <font>
      <sz val="11"/>
      <color indexed="8"/>
      <name val="宋体"/>
      <charset val="134"/>
    </font>
    <font>
      <sz val="11"/>
      <color theme="1"/>
      <name val="宋体"/>
      <charset val="134"/>
      <scheme val="minor"/>
    </font>
    <font>
      <sz val="11"/>
      <color indexed="20"/>
      <name val="宋体"/>
      <charset val="134"/>
    </font>
    <font>
      <sz val="10"/>
      <name val="Arial"/>
      <charset val="134"/>
    </font>
    <font>
      <b/>
      <sz val="11"/>
      <color rgb="FFFA7D00"/>
      <name val="宋体"/>
      <charset val="0"/>
      <scheme val="minor"/>
    </font>
    <font>
      <sz val="11"/>
      <color rgb="FF9C0006"/>
      <name val="宋体"/>
      <charset val="0"/>
      <scheme val="minor"/>
    </font>
    <font>
      <b/>
      <sz val="18"/>
      <color indexed="54"/>
      <name val="宋体"/>
      <charset val="134"/>
    </font>
    <font>
      <sz val="11"/>
      <color theme="0"/>
      <name val="宋体"/>
      <charset val="134"/>
      <scheme val="minor"/>
    </font>
    <font>
      <b/>
      <sz val="18"/>
      <color theme="3"/>
      <name val="宋体"/>
      <charset val="134"/>
      <scheme val="major"/>
    </font>
    <font>
      <sz val="11"/>
      <color rgb="FF9C0006"/>
      <name val="宋体"/>
      <charset val="134"/>
      <scheme val="minor"/>
    </font>
    <font>
      <b/>
      <sz val="11"/>
      <color indexed="54"/>
      <name val="宋体"/>
      <charset val="134"/>
    </font>
    <font>
      <sz val="11"/>
      <color rgb="FFFA7D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theme="1"/>
      <name val="Tahoma"/>
      <charset val="134"/>
    </font>
    <font>
      <b/>
      <sz val="11"/>
      <color theme="3"/>
      <name val="宋体"/>
      <charset val="134"/>
      <scheme val="minor"/>
    </font>
    <font>
      <b/>
      <sz val="13"/>
      <color theme="3"/>
      <name val="宋体"/>
      <charset val="134"/>
      <scheme val="minor"/>
    </font>
    <font>
      <b/>
      <sz val="15"/>
      <color indexed="54"/>
      <name val="宋体"/>
      <charset val="134"/>
    </font>
    <font>
      <sz val="11"/>
      <color indexed="8"/>
      <name val="Calibri"/>
      <charset val="134"/>
    </font>
    <font>
      <sz val="11"/>
      <color indexed="8"/>
      <name val="宋体"/>
      <charset val="134"/>
      <scheme val="minor"/>
    </font>
    <font>
      <sz val="11"/>
      <color indexed="60"/>
      <name val="宋体"/>
      <charset val="134"/>
    </font>
    <font>
      <b/>
      <sz val="15"/>
      <color theme="3"/>
      <name val="宋体"/>
      <charset val="134"/>
      <scheme val="minor"/>
    </font>
    <font>
      <b/>
      <sz val="11"/>
      <color indexed="63"/>
      <name val="宋体"/>
      <charset val="134"/>
    </font>
    <font>
      <b/>
      <sz val="11"/>
      <color theme="0"/>
      <name val="宋体"/>
      <charset val="134"/>
      <scheme val="minor"/>
    </font>
    <font>
      <sz val="11"/>
      <color rgb="FF3F3F76"/>
      <name val="宋体"/>
      <charset val="134"/>
      <scheme val="minor"/>
    </font>
    <font>
      <sz val="11"/>
      <color indexed="62"/>
      <name val="宋体"/>
      <charset val="134"/>
    </font>
    <font>
      <sz val="11"/>
      <color rgb="FF9C6500"/>
      <name val="宋体"/>
      <charset val="134"/>
      <scheme val="minor"/>
    </font>
    <font>
      <b/>
      <sz val="11"/>
      <color rgb="FFFA7D00"/>
      <name val="宋体"/>
      <charset val="134"/>
      <scheme val="minor"/>
    </font>
    <font>
      <b/>
      <sz val="11"/>
      <color indexed="52"/>
      <name val="宋体"/>
      <charset val="134"/>
    </font>
    <font>
      <i/>
      <sz val="11"/>
      <color rgb="FF7F7F7F"/>
      <name val="宋体"/>
      <charset val="134"/>
      <scheme val="minor"/>
    </font>
    <font>
      <sz val="11"/>
      <color rgb="FFFF0000"/>
      <name val="宋体"/>
      <charset val="134"/>
      <scheme val="minor"/>
    </font>
    <font>
      <sz val="11"/>
      <color indexed="10"/>
      <name val="宋体"/>
      <charset val="134"/>
    </font>
    <font>
      <sz val="11"/>
      <color rgb="FFFA7D00"/>
      <name val="宋体"/>
      <charset val="134"/>
      <scheme val="minor"/>
    </font>
    <font>
      <sz val="11"/>
      <color indexed="52"/>
      <name val="宋体"/>
      <charset val="134"/>
    </font>
    <font>
      <b/>
      <sz val="11"/>
      <color rgb="FF3F3F3F"/>
      <name val="宋体"/>
      <charset val="134"/>
      <scheme val="minor"/>
    </font>
    <font>
      <b/>
      <sz val="12"/>
      <name val="宋体"/>
      <charset val="134"/>
    </font>
    <font>
      <sz val="14"/>
      <color theme="1"/>
      <name val="宋体"/>
      <charset val="134"/>
      <scheme val="minor"/>
    </font>
  </fonts>
  <fills count="92">
    <fill>
      <patternFill patternType="none"/>
    </fill>
    <fill>
      <patternFill patternType="gray125"/>
    </fill>
    <fill>
      <patternFill patternType="solid">
        <fgColor indexed="42"/>
        <bgColor indexed="64"/>
      </patternFill>
    </fill>
    <fill>
      <patternFill patternType="solid">
        <fgColor theme="7" tint="0.399975585192419"/>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4" tint="0.799829096346934"/>
        <bgColor indexed="64"/>
      </patternFill>
    </fill>
    <fill>
      <patternFill patternType="solid">
        <fgColor indexed="4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4"/>
        <bgColor indexed="64"/>
      </patternFill>
    </fill>
    <fill>
      <patternFill patternType="solid">
        <fgColor indexed="27"/>
        <bgColor indexed="64"/>
      </patternFill>
    </fill>
    <fill>
      <patternFill patternType="solid">
        <fgColor theme="6" tint="0.399914548173467"/>
        <bgColor indexed="64"/>
      </patternFill>
    </fill>
    <fill>
      <patternFill patternType="solid">
        <fgColor indexed="22"/>
        <bgColor indexed="64"/>
      </patternFill>
    </fill>
    <fill>
      <patternFill patternType="solid">
        <fgColor theme="7" tint="0.399822992645039"/>
        <bgColor indexed="64"/>
      </patternFill>
    </fill>
    <fill>
      <patternFill patternType="solid">
        <fgColor indexed="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399914548173467"/>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799920651875362"/>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799920651875362"/>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4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theme="5" tint="0.799829096346934"/>
        <bgColor indexed="64"/>
      </patternFill>
    </fill>
    <fill>
      <patternFill patternType="solid">
        <fgColor theme="5" tint="0.799920651875362"/>
        <bgColor indexed="64"/>
      </patternFill>
    </fill>
    <fill>
      <patternFill patternType="solid">
        <fgColor theme="5" tint="0.399822992645039"/>
        <bgColor indexed="64"/>
      </patternFill>
    </fill>
    <fill>
      <patternFill patternType="solid">
        <fgColor theme="6" tint="0.399822992645039"/>
        <bgColor indexed="64"/>
      </patternFill>
    </fill>
    <fill>
      <patternFill patternType="solid">
        <fgColor theme="6" tint="0.799829096346934"/>
        <bgColor indexed="64"/>
      </patternFill>
    </fill>
    <fill>
      <patternFill patternType="solid">
        <fgColor theme="6" tint="0.799920651875362"/>
        <bgColor indexed="64"/>
      </patternFill>
    </fill>
    <fill>
      <patternFill patternType="solid">
        <fgColor theme="4" tint="0.399822992645039"/>
        <bgColor indexed="64"/>
      </patternFill>
    </fill>
    <fill>
      <patternFill patternType="solid">
        <fgColor theme="7" tint="0.799829096346934"/>
        <bgColor indexed="64"/>
      </patternFill>
    </fill>
    <fill>
      <patternFill patternType="solid">
        <fgColor theme="5" tint="0.399914548173467"/>
        <bgColor indexed="64"/>
      </patternFill>
    </fill>
    <fill>
      <patternFill patternType="solid">
        <fgColor theme="8"/>
        <bgColor indexed="64"/>
      </patternFill>
    </fill>
    <fill>
      <patternFill patternType="solid">
        <fgColor indexed="62"/>
        <bgColor indexed="64"/>
      </patternFill>
    </fill>
    <fill>
      <patternFill patternType="solid">
        <fgColor theme="8" tint="0.799829096346934"/>
        <bgColor indexed="64"/>
      </patternFill>
    </fill>
    <fill>
      <patternFill patternType="solid">
        <fgColor indexed="31"/>
        <bgColor indexed="64"/>
      </patternFill>
    </fill>
    <fill>
      <patternFill patternType="solid">
        <fgColor theme="8" tint="0.799920651875362"/>
        <bgColor indexed="64"/>
      </patternFill>
    </fill>
    <fill>
      <patternFill patternType="solid">
        <fgColor theme="9" tint="0.799829096346934"/>
        <bgColor indexed="64"/>
      </patternFill>
    </fill>
    <fill>
      <patternFill patternType="solid">
        <fgColor theme="9" tint="0.799920651875362"/>
        <bgColor indexed="64"/>
      </patternFill>
    </fill>
    <fill>
      <patternFill patternType="solid">
        <fgColor theme="9" tint="0.399914548173467"/>
        <bgColor indexed="64"/>
      </patternFill>
    </fill>
    <fill>
      <patternFill patternType="solid">
        <fgColor theme="4" tint="0.599993896298105"/>
        <bgColor indexed="64"/>
      </patternFill>
    </fill>
    <fill>
      <patternFill patternType="solid">
        <fgColor theme="8" tint="0.399914548173467"/>
        <bgColor indexed="64"/>
      </patternFill>
    </fill>
    <fill>
      <patternFill patternType="solid">
        <fgColor theme="4" tint="0.399914548173467"/>
        <bgColor indexed="64"/>
      </patternFill>
    </fill>
    <fill>
      <patternFill patternType="solid">
        <fgColor theme="8" tint="0.399822992645039"/>
        <bgColor indexed="64"/>
      </patternFill>
    </fill>
    <fill>
      <patternFill patternType="solid">
        <fgColor theme="9" tint="0.399822992645039"/>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indexed="51"/>
        <bgColor indexed="64"/>
      </patternFill>
    </fill>
    <fill>
      <patternFill patternType="solid">
        <fgColor rgb="FFFFFFCC"/>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
      <left style="thick">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indexed="44"/>
      </bottom>
      <diagonal/>
    </border>
    <border>
      <left/>
      <right/>
      <top/>
      <bottom style="medium">
        <color indexed="4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medium">
        <color theme="4" tint="0.399914548173467"/>
      </bottom>
      <diagonal/>
    </border>
    <border>
      <left/>
      <right/>
      <top/>
      <bottom style="thick">
        <color theme="4" tint="0.499984740745262"/>
      </bottom>
      <diagonal/>
    </border>
    <border>
      <left/>
      <right/>
      <top/>
      <bottom style="thick">
        <color indexed="49"/>
      </bottom>
      <diagonal/>
    </border>
    <border>
      <left/>
      <right/>
      <top/>
      <bottom style="medium">
        <color theme="4" tint="0.399822992645039"/>
      </bottom>
      <diagonal/>
    </border>
    <border>
      <left/>
      <right/>
      <top/>
      <bottom style="thick">
        <color theme="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969">
    <xf numFmtId="0" fontId="0" fillId="0" borderId="0">
      <alignment vertical="center"/>
    </xf>
    <xf numFmtId="42" fontId="0" fillId="0" borderId="0" applyFont="0" applyFill="0" applyBorder="0" applyAlignment="0" applyProtection="0">
      <alignment vertical="center"/>
    </xf>
    <xf numFmtId="0" fontId="39" fillId="19" borderId="0" applyNumberFormat="0" applyBorder="0" applyAlignment="0" applyProtection="0">
      <alignment vertical="center"/>
    </xf>
    <xf numFmtId="0" fontId="31" fillId="11" borderId="0" applyNumberFormat="0" applyBorder="0" applyAlignment="0" applyProtection="0">
      <alignment vertical="center"/>
    </xf>
    <xf numFmtId="0" fontId="39" fillId="0" borderId="0">
      <alignment vertical="center"/>
    </xf>
    <xf numFmtId="0" fontId="27" fillId="10" borderId="33" applyNumberFormat="0" applyAlignment="0" applyProtection="0">
      <alignment vertical="center"/>
    </xf>
    <xf numFmtId="0" fontId="39"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23" borderId="0" applyNumberFormat="0" applyBorder="0" applyAlignment="0" applyProtection="0">
      <alignment vertical="center"/>
    </xf>
    <xf numFmtId="0" fontId="43" fillId="22"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6" fillId="0" borderId="0"/>
    <xf numFmtId="0" fontId="46" fillId="0" borderId="0" applyNumberFormat="0" applyFill="0" applyBorder="0" applyAlignment="0" applyProtection="0">
      <alignment vertical="center"/>
    </xf>
    <xf numFmtId="0" fontId="38" fillId="25" borderId="0" applyNumberFormat="0" applyBorder="0" applyAlignment="0" applyProtection="0">
      <alignment vertical="center"/>
    </xf>
    <xf numFmtId="0" fontId="19"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18" borderId="0" applyNumberFormat="0" applyBorder="0" applyAlignment="0" applyProtection="0">
      <alignment vertical="center"/>
    </xf>
    <xf numFmtId="0" fontId="22" fillId="16" borderId="0" applyNumberFormat="0" applyBorder="0" applyAlignment="0" applyProtection="0">
      <alignment vertical="center"/>
    </xf>
    <xf numFmtId="0" fontId="33" fillId="0" borderId="0" applyNumberFormat="0" applyFill="0" applyBorder="0" applyAlignment="0" applyProtection="0">
      <alignment vertical="center"/>
    </xf>
    <xf numFmtId="0" fontId="0" fillId="14" borderId="35" applyNumberFormat="0" applyFont="0" applyAlignment="0" applyProtection="0">
      <alignment vertical="center"/>
    </xf>
    <xf numFmtId="0" fontId="22" fillId="18" borderId="0" applyNumberFormat="0" applyBorder="0" applyAlignment="0" applyProtection="0">
      <alignment vertical="center"/>
    </xf>
    <xf numFmtId="0" fontId="38" fillId="17" borderId="0" applyNumberFormat="0" applyBorder="0" applyAlignment="0" applyProtection="0">
      <alignment vertical="center"/>
    </xf>
    <xf numFmtId="0" fontId="19" fillId="33" borderId="0" applyNumberFormat="0" applyBorder="0" applyAlignment="0" applyProtection="0">
      <alignment vertical="center"/>
    </xf>
    <xf numFmtId="0" fontId="28" fillId="0" borderId="0" applyNumberFormat="0" applyFill="0" applyBorder="0" applyAlignment="0" applyProtection="0">
      <alignment vertical="center"/>
    </xf>
    <xf numFmtId="0" fontId="41" fillId="0" borderId="0"/>
    <xf numFmtId="0" fontId="52" fillId="0" borderId="0" applyNumberFormat="0" applyFill="0" applyBorder="0" applyAlignment="0" applyProtection="0">
      <alignment vertical="center"/>
    </xf>
    <xf numFmtId="0" fontId="22" fillId="18"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7" fillId="32" borderId="0" applyNumberFormat="0" applyBorder="0" applyAlignment="0" applyProtection="0">
      <alignment vertical="center"/>
    </xf>
    <xf numFmtId="0" fontId="51" fillId="0" borderId="29" applyNumberFormat="0" applyFill="0" applyAlignment="0" applyProtection="0">
      <alignment vertical="center"/>
    </xf>
    <xf numFmtId="0" fontId="22" fillId="18" borderId="0" applyNumberFormat="0" applyBorder="0" applyAlignment="0" applyProtection="0">
      <alignment vertical="center"/>
    </xf>
    <xf numFmtId="0" fontId="21" fillId="0" borderId="29" applyNumberFormat="0" applyFill="0" applyAlignment="0" applyProtection="0">
      <alignment vertical="center"/>
    </xf>
    <xf numFmtId="0" fontId="19" fillId="9" borderId="0" applyNumberFormat="0" applyBorder="0" applyAlignment="0" applyProtection="0">
      <alignment vertical="center"/>
    </xf>
    <xf numFmtId="0" fontId="28" fillId="0" borderId="34" applyNumberFormat="0" applyFill="0" applyAlignment="0" applyProtection="0">
      <alignment vertical="center"/>
    </xf>
    <xf numFmtId="0" fontId="19" fillId="3" borderId="0" applyNumberFormat="0" applyBorder="0" applyAlignment="0" applyProtection="0">
      <alignment vertical="center"/>
    </xf>
    <xf numFmtId="0" fontId="41" fillId="0" borderId="0"/>
    <xf numFmtId="0" fontId="50" fillId="21" borderId="39" applyNumberFormat="0" applyAlignment="0" applyProtection="0">
      <alignment vertical="center"/>
    </xf>
    <xf numFmtId="0" fontId="42" fillId="21" borderId="33" applyNumberFormat="0" applyAlignment="0" applyProtection="0">
      <alignment vertical="center"/>
    </xf>
    <xf numFmtId="0" fontId="39" fillId="35" borderId="0" applyNumberFormat="0" applyBorder="0" applyAlignment="0" applyProtection="0">
      <alignment vertical="center"/>
    </xf>
    <xf numFmtId="0" fontId="26" fillId="8" borderId="32" applyNumberFormat="0" applyAlignment="0" applyProtection="0">
      <alignment vertical="center"/>
    </xf>
    <xf numFmtId="0" fontId="36" fillId="0" borderId="0">
      <alignment vertical="center"/>
    </xf>
    <xf numFmtId="0" fontId="38" fillId="25" borderId="0" applyNumberFormat="0" applyBorder="0" applyAlignment="0" applyProtection="0">
      <alignment vertical="center"/>
    </xf>
    <xf numFmtId="0" fontId="36" fillId="0" borderId="0"/>
    <xf numFmtId="0" fontId="36" fillId="0" borderId="0"/>
    <xf numFmtId="0" fontId="31" fillId="30" borderId="0" applyNumberFormat="0" applyBorder="0" applyAlignment="0" applyProtection="0">
      <alignment vertical="center"/>
    </xf>
    <xf numFmtId="0" fontId="19" fillId="7" borderId="0" applyNumberFormat="0" applyBorder="0" applyAlignment="0" applyProtection="0">
      <alignment vertical="center"/>
    </xf>
    <xf numFmtId="0" fontId="41" fillId="0" borderId="0"/>
    <xf numFmtId="0" fontId="38" fillId="17" borderId="40" applyNumberFormat="0" applyFont="0" applyAlignment="0" applyProtection="0">
      <alignment vertical="center"/>
    </xf>
    <xf numFmtId="0" fontId="39" fillId="31" borderId="0" applyNumberFormat="0" applyBorder="0" applyAlignment="0" applyProtection="0">
      <alignment vertical="center"/>
    </xf>
    <xf numFmtId="0" fontId="49" fillId="0" borderId="38" applyNumberFormat="0" applyFill="0" applyAlignment="0" applyProtection="0">
      <alignment vertical="center"/>
    </xf>
    <xf numFmtId="0" fontId="38" fillId="16" borderId="0" applyNumberFormat="0" applyBorder="0" applyAlignment="0" applyProtection="0">
      <alignment vertical="center"/>
    </xf>
    <xf numFmtId="0" fontId="22" fillId="16" borderId="0" applyNumberFormat="0" applyBorder="0" applyAlignment="0" applyProtection="0">
      <alignment vertical="center"/>
    </xf>
    <xf numFmtId="0" fontId="25" fillId="0" borderId="31" applyNumberFormat="0" applyFill="0" applyAlignment="0" applyProtection="0">
      <alignment vertical="center"/>
    </xf>
    <xf numFmtId="0" fontId="35" fillId="13" borderId="0" applyNumberFormat="0" applyBorder="0" applyAlignment="0" applyProtection="0">
      <alignment vertical="center"/>
    </xf>
    <xf numFmtId="0" fontId="39" fillId="0" borderId="0">
      <alignment vertical="center"/>
    </xf>
    <xf numFmtId="0" fontId="39" fillId="36" borderId="0" applyNumberFormat="0" applyBorder="0" applyAlignment="0" applyProtection="0">
      <alignment vertical="center"/>
    </xf>
    <xf numFmtId="0" fontId="38" fillId="25" borderId="0" applyNumberFormat="0" applyBorder="0" applyAlignment="0" applyProtection="0">
      <alignment vertical="center"/>
    </xf>
    <xf numFmtId="0" fontId="39" fillId="0" borderId="0">
      <alignment vertical="center"/>
    </xf>
    <xf numFmtId="0" fontId="38" fillId="29" borderId="0" applyNumberFormat="0" applyBorder="0" applyAlignment="0" applyProtection="0">
      <alignment vertical="center"/>
    </xf>
    <xf numFmtId="0" fontId="32" fillId="12" borderId="0" applyNumberFormat="0" applyBorder="0" applyAlignment="0" applyProtection="0">
      <alignment vertical="center"/>
    </xf>
    <xf numFmtId="0" fontId="38" fillId="25" borderId="0" applyNumberFormat="0" applyBorder="0" applyAlignment="0" applyProtection="0">
      <alignment vertical="center"/>
    </xf>
    <xf numFmtId="0" fontId="31" fillId="37" borderId="0" applyNumberFormat="0" applyBorder="0" applyAlignment="0" applyProtection="0">
      <alignment vertical="center"/>
    </xf>
    <xf numFmtId="0" fontId="19" fillId="38" borderId="0" applyNumberFormat="0" applyBorder="0" applyAlignment="0" applyProtection="0">
      <alignment vertical="center"/>
    </xf>
    <xf numFmtId="0" fontId="41" fillId="0" borderId="0"/>
    <xf numFmtId="0" fontId="31" fillId="39" borderId="0" applyNumberFormat="0" applyBorder="0" applyAlignment="0" applyProtection="0">
      <alignment vertical="center"/>
    </xf>
    <xf numFmtId="0" fontId="39" fillId="0" borderId="0">
      <alignment vertical="center"/>
    </xf>
    <xf numFmtId="0" fontId="44"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46" fillId="0" borderId="0" applyNumberFormat="0" applyFill="0" applyBorder="0" applyAlignment="0" applyProtection="0">
      <alignment vertical="center"/>
    </xf>
    <xf numFmtId="0" fontId="31" fillId="45" borderId="0" applyNumberFormat="0" applyBorder="0" applyAlignment="0" applyProtection="0">
      <alignment vertical="center"/>
    </xf>
    <xf numFmtId="0" fontId="39" fillId="40" borderId="0" applyNumberFormat="0" applyBorder="0" applyAlignment="0" applyProtection="0">
      <alignment vertical="center"/>
    </xf>
    <xf numFmtId="0" fontId="19" fillId="46" borderId="0" applyNumberFormat="0" applyBorder="0" applyAlignment="0" applyProtection="0">
      <alignment vertical="center"/>
    </xf>
    <xf numFmtId="0" fontId="41" fillId="0" borderId="0"/>
    <xf numFmtId="0" fontId="18" fillId="2" borderId="0" applyNumberFormat="0" applyBorder="0" applyAlignment="0" applyProtection="0">
      <alignment vertical="center"/>
    </xf>
    <xf numFmtId="0" fontId="39" fillId="0" borderId="0">
      <alignment vertical="center"/>
    </xf>
    <xf numFmtId="0" fontId="39" fillId="40" borderId="0" applyNumberFormat="0" applyBorder="0" applyAlignment="0" applyProtection="0">
      <alignment vertical="center"/>
    </xf>
    <xf numFmtId="0" fontId="19" fillId="47" borderId="0" applyNumberFormat="0" applyBorder="0" applyAlignment="0" applyProtection="0">
      <alignment vertical="center"/>
    </xf>
    <xf numFmtId="0" fontId="41" fillId="0" borderId="0"/>
    <xf numFmtId="0" fontId="22" fillId="5" borderId="0" applyNumberFormat="0" applyBorder="0" applyAlignment="0" applyProtection="0">
      <alignment vertical="center"/>
    </xf>
    <xf numFmtId="0" fontId="38" fillId="25" borderId="0" applyNumberFormat="0" applyBorder="0" applyAlignment="0" applyProtection="0">
      <alignment vertical="center"/>
    </xf>
    <xf numFmtId="0" fontId="39" fillId="0" borderId="0">
      <alignment vertical="center"/>
    </xf>
    <xf numFmtId="0" fontId="31" fillId="48" borderId="0" applyNumberFormat="0" applyBorder="0" applyAlignment="0" applyProtection="0">
      <alignment vertical="center"/>
    </xf>
    <xf numFmtId="0" fontId="31" fillId="49" borderId="0" applyNumberFormat="0" applyBorder="0" applyAlignment="0" applyProtection="0">
      <alignment vertical="center"/>
    </xf>
    <xf numFmtId="0" fontId="19" fillId="50" borderId="0" applyNumberFormat="0" applyBorder="0" applyAlignment="0" applyProtection="0">
      <alignment vertical="center"/>
    </xf>
    <xf numFmtId="0" fontId="36" fillId="0" borderId="0">
      <alignment vertical="center"/>
    </xf>
    <xf numFmtId="0" fontId="22" fillId="51" borderId="0" applyNumberFormat="0" applyBorder="0" applyAlignment="0" applyProtection="0">
      <alignment vertical="center"/>
    </xf>
    <xf numFmtId="0" fontId="31" fillId="52" borderId="0" applyNumberFormat="0" applyBorder="0" applyAlignment="0" applyProtection="0">
      <alignment vertical="center"/>
    </xf>
    <xf numFmtId="0" fontId="39" fillId="0" borderId="0">
      <alignment vertical="center"/>
    </xf>
    <xf numFmtId="0" fontId="19" fillId="53" borderId="0" applyNumberFormat="0" applyBorder="0" applyAlignment="0" applyProtection="0">
      <alignment vertical="center"/>
    </xf>
    <xf numFmtId="0" fontId="19" fillId="54" borderId="0" applyNumberFormat="0" applyBorder="0" applyAlignment="0" applyProtection="0">
      <alignment vertical="center"/>
    </xf>
    <xf numFmtId="0" fontId="39" fillId="0" borderId="0">
      <alignment vertical="center"/>
    </xf>
    <xf numFmtId="0" fontId="31" fillId="55" borderId="0" applyNumberFormat="0" applyBorder="0" applyAlignment="0" applyProtection="0">
      <alignment vertical="center"/>
    </xf>
    <xf numFmtId="0" fontId="39" fillId="0" borderId="0">
      <alignment vertical="center"/>
    </xf>
    <xf numFmtId="0" fontId="19" fillId="57" borderId="0" applyNumberFormat="0" applyBorder="0" applyAlignment="0" applyProtection="0">
      <alignment vertical="center"/>
    </xf>
    <xf numFmtId="0" fontId="36" fillId="0" borderId="0"/>
    <xf numFmtId="0" fontId="38" fillId="25" borderId="0" applyNumberFormat="0" applyBorder="0" applyAlignment="0" applyProtection="0">
      <alignment vertical="center"/>
    </xf>
    <xf numFmtId="0" fontId="39" fillId="0" borderId="0">
      <alignment vertical="center"/>
    </xf>
    <xf numFmtId="0" fontId="38" fillId="18" borderId="0" applyNumberFormat="0" applyBorder="0" applyAlignment="0" applyProtection="0">
      <alignment vertical="center"/>
    </xf>
    <xf numFmtId="0" fontId="38" fillId="25" borderId="0" applyNumberFormat="0" applyBorder="0" applyAlignment="0" applyProtection="0">
      <alignment vertical="center"/>
    </xf>
    <xf numFmtId="0" fontId="39" fillId="0" borderId="0">
      <alignment vertical="center"/>
    </xf>
    <xf numFmtId="0" fontId="22" fillId="58" borderId="0" applyNumberFormat="0" applyBorder="0" applyAlignment="0" applyProtection="0">
      <alignment vertical="center"/>
    </xf>
    <xf numFmtId="0" fontId="38" fillId="18" borderId="0" applyNumberFormat="0" applyBorder="0" applyAlignment="0" applyProtection="0">
      <alignment vertical="center"/>
    </xf>
    <xf numFmtId="0" fontId="38" fillId="25" borderId="0" applyNumberFormat="0" applyBorder="0" applyAlignment="0" applyProtection="0">
      <alignment vertical="center"/>
    </xf>
    <xf numFmtId="0" fontId="36" fillId="0" borderId="0"/>
    <xf numFmtId="0" fontId="38" fillId="18" borderId="0" applyNumberFormat="0" applyBorder="0" applyAlignment="0" applyProtection="0">
      <alignment vertical="center"/>
    </xf>
    <xf numFmtId="0" fontId="39" fillId="40" borderId="0" applyNumberFormat="0" applyBorder="0" applyAlignment="0" applyProtection="0">
      <alignment vertical="center"/>
    </xf>
    <xf numFmtId="0" fontId="39" fillId="59" borderId="0" applyNumberFormat="0" applyBorder="0" applyAlignment="0" applyProtection="0">
      <alignment vertical="center"/>
    </xf>
    <xf numFmtId="0" fontId="39" fillId="60"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9" fillId="60" borderId="0" applyNumberFormat="0" applyBorder="0" applyAlignment="0" applyProtection="0">
      <alignment vertical="center"/>
    </xf>
    <xf numFmtId="0" fontId="22" fillId="2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9" fillId="60" borderId="0" applyNumberFormat="0" applyBorder="0" applyAlignment="0" applyProtection="0">
      <alignment vertical="center"/>
    </xf>
    <xf numFmtId="0" fontId="36" fillId="0" borderId="0"/>
    <xf numFmtId="0" fontId="39" fillId="63"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9" fillId="0" borderId="0">
      <alignment vertical="center"/>
    </xf>
    <xf numFmtId="0" fontId="56" fillId="0" borderId="43" applyNumberFormat="0" applyFill="0" applyAlignment="0" applyProtection="0">
      <alignment vertical="center"/>
    </xf>
    <xf numFmtId="0" fontId="38" fillId="29" borderId="0" applyNumberFormat="0" applyBorder="0" applyAlignment="0" applyProtection="0">
      <alignment vertical="center"/>
    </xf>
    <xf numFmtId="0" fontId="39" fillId="0" borderId="0">
      <alignment vertical="center"/>
    </xf>
    <xf numFmtId="0" fontId="38" fillId="29" borderId="0" applyNumberFormat="0" applyBorder="0" applyAlignment="0" applyProtection="0">
      <alignment vertical="center"/>
    </xf>
    <xf numFmtId="0" fontId="39" fillId="0" borderId="0">
      <alignment vertical="center"/>
    </xf>
    <xf numFmtId="0" fontId="38" fillId="29" borderId="0" applyNumberFormat="0" applyBorder="0" applyAlignment="0" applyProtection="0">
      <alignment vertical="center"/>
    </xf>
    <xf numFmtId="0" fontId="39" fillId="0" borderId="0">
      <alignment vertical="center"/>
    </xf>
    <xf numFmtId="0" fontId="39" fillId="64" borderId="0" applyNumberFormat="0" applyBorder="0" applyAlignment="0" applyProtection="0">
      <alignment vertical="center"/>
    </xf>
    <xf numFmtId="0" fontId="45" fillId="65" borderId="0" applyNumberFormat="0" applyBorder="0" applyAlignment="0" applyProtection="0">
      <alignment vertical="center"/>
    </xf>
    <xf numFmtId="0" fontId="38" fillId="29" borderId="0" applyNumberFormat="0" applyBorder="0" applyAlignment="0" applyProtection="0">
      <alignment vertical="center"/>
    </xf>
    <xf numFmtId="0" fontId="36" fillId="0" borderId="0">
      <alignment vertical="center"/>
    </xf>
    <xf numFmtId="0" fontId="22" fillId="24" borderId="0" applyNumberFormat="0" applyBorder="0" applyAlignment="0" applyProtection="0">
      <alignment vertical="center"/>
    </xf>
    <xf numFmtId="0" fontId="38" fillId="29" borderId="0" applyNumberFormat="0" applyBorder="0" applyAlignment="0" applyProtection="0">
      <alignment vertical="center"/>
    </xf>
    <xf numFmtId="0" fontId="39" fillId="0" borderId="0">
      <alignment vertical="center"/>
    </xf>
    <xf numFmtId="0" fontId="22" fillId="24" borderId="0" applyNumberFormat="0" applyBorder="0" applyAlignment="0" applyProtection="0">
      <alignment vertical="center"/>
    </xf>
    <xf numFmtId="0" fontId="39" fillId="64" borderId="0" applyNumberFormat="0" applyBorder="0" applyAlignment="0" applyProtection="0">
      <alignment vertical="center"/>
    </xf>
    <xf numFmtId="0" fontId="22" fillId="24" borderId="0" applyNumberFormat="0" applyBorder="0" applyAlignment="0" applyProtection="0">
      <alignment vertical="center"/>
    </xf>
    <xf numFmtId="0" fontId="39" fillId="64" borderId="0" applyNumberFormat="0" applyBorder="0" applyAlignment="0" applyProtection="0">
      <alignment vertical="center"/>
    </xf>
    <xf numFmtId="0" fontId="39" fillId="6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6"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5" fillId="68" borderId="0" applyNumberFormat="0" applyBorder="0" applyAlignment="0" applyProtection="0">
      <alignment vertical="center"/>
    </xf>
    <xf numFmtId="0" fontId="36" fillId="0" borderId="0">
      <alignment vertical="center"/>
    </xf>
    <xf numFmtId="0" fontId="38" fillId="17" borderId="0" applyNumberFormat="0" applyBorder="0" applyAlignment="0" applyProtection="0">
      <alignment vertical="center"/>
    </xf>
    <xf numFmtId="0" fontId="22" fillId="69" borderId="0" applyNumberFormat="0" applyBorder="0" applyAlignment="0" applyProtection="0">
      <alignment vertical="center"/>
    </xf>
    <xf numFmtId="0" fontId="36" fillId="0" borderId="0">
      <alignment vertical="center"/>
    </xf>
    <xf numFmtId="0" fontId="39" fillId="44" borderId="0" applyNumberFormat="0" applyBorder="0" applyAlignment="0" applyProtection="0">
      <alignment vertical="center"/>
    </xf>
    <xf numFmtId="0" fontId="38" fillId="17" borderId="0" applyNumberFormat="0" applyBorder="0" applyAlignment="0" applyProtection="0">
      <alignment vertical="center"/>
    </xf>
    <xf numFmtId="0" fontId="45" fillId="61" borderId="0" applyNumberFormat="0" applyBorder="0" applyAlignment="0" applyProtection="0">
      <alignment vertical="center"/>
    </xf>
    <xf numFmtId="0" fontId="38" fillId="17" borderId="0" applyNumberFormat="0" applyBorder="0" applyAlignment="0" applyProtection="0">
      <alignment vertical="center"/>
    </xf>
    <xf numFmtId="0" fontId="22" fillId="18" borderId="0" applyNumberFormat="0" applyBorder="0" applyAlignment="0" applyProtection="0">
      <alignment vertical="center"/>
    </xf>
    <xf numFmtId="0" fontId="39" fillId="44" borderId="0" applyNumberFormat="0" applyBorder="0" applyAlignment="0" applyProtection="0">
      <alignment vertical="center"/>
    </xf>
    <xf numFmtId="0" fontId="22" fillId="18" borderId="0" applyNumberFormat="0" applyBorder="0" applyAlignment="0" applyProtection="0">
      <alignment vertical="center"/>
    </xf>
    <xf numFmtId="0" fontId="39" fillId="44" borderId="0" applyNumberFormat="0" applyBorder="0" applyAlignment="0" applyProtection="0">
      <alignment vertical="center"/>
    </xf>
    <xf numFmtId="0" fontId="36" fillId="0" borderId="0">
      <alignment vertical="center"/>
    </xf>
    <xf numFmtId="0" fontId="39" fillId="70" borderId="0" applyNumberFormat="0" applyBorder="0" applyAlignment="0" applyProtection="0">
      <alignment vertical="center"/>
    </xf>
    <xf numFmtId="0" fontId="57" fillId="0" borderId="0" applyFill="0" applyProtection="0"/>
    <xf numFmtId="0" fontId="36" fillId="0" borderId="0"/>
    <xf numFmtId="0" fontId="38" fillId="71" borderId="0" applyNumberFormat="0" applyBorder="0" applyAlignment="0" applyProtection="0">
      <alignment vertical="center"/>
    </xf>
    <xf numFmtId="0" fontId="38" fillId="71" borderId="0" applyNumberFormat="0" applyBorder="0" applyAlignment="0" applyProtection="0">
      <alignment vertical="center"/>
    </xf>
    <xf numFmtId="0" fontId="39" fillId="36" borderId="0" applyNumberFormat="0" applyBorder="0" applyAlignment="0" applyProtection="0">
      <alignment vertical="center"/>
    </xf>
    <xf numFmtId="0" fontId="57" fillId="0" borderId="0" applyFill="0" applyProtection="0"/>
    <xf numFmtId="0" fontId="58" fillId="0" borderId="0">
      <alignment vertical="center"/>
    </xf>
    <xf numFmtId="0" fontId="38" fillId="71" borderId="0" applyNumberFormat="0" applyBorder="0" applyAlignment="0" applyProtection="0">
      <alignment vertical="center"/>
    </xf>
    <xf numFmtId="0" fontId="57" fillId="0" borderId="0" applyFill="0" applyProtection="0"/>
    <xf numFmtId="0" fontId="38" fillId="71" borderId="0" applyNumberFormat="0" applyBorder="0" applyAlignment="0" applyProtection="0">
      <alignment vertical="center"/>
    </xf>
    <xf numFmtId="0" fontId="36" fillId="0" borderId="0"/>
    <xf numFmtId="0" fontId="38" fillId="71" borderId="0" applyNumberFormat="0" applyBorder="0" applyAlignment="0" applyProtection="0">
      <alignment vertical="center"/>
    </xf>
    <xf numFmtId="0" fontId="36" fillId="0" borderId="0"/>
    <xf numFmtId="0" fontId="39" fillId="72" borderId="0" applyNumberFormat="0" applyBorder="0" applyAlignment="0" applyProtection="0">
      <alignment vertical="center"/>
    </xf>
    <xf numFmtId="0" fontId="38" fillId="71" borderId="0" applyNumberFormat="0" applyBorder="0" applyAlignment="0" applyProtection="0">
      <alignment vertical="center"/>
    </xf>
    <xf numFmtId="0" fontId="45" fillId="62" borderId="0" applyNumberFormat="0" applyBorder="0" applyAlignment="0" applyProtection="0">
      <alignment vertical="center"/>
    </xf>
    <xf numFmtId="0" fontId="38" fillId="71" borderId="0" applyNumberFormat="0" applyBorder="0" applyAlignment="0" applyProtection="0">
      <alignment vertical="center"/>
    </xf>
    <xf numFmtId="0" fontId="22" fillId="27" borderId="0" applyNumberFormat="0" applyBorder="0" applyAlignment="0" applyProtection="0">
      <alignment vertical="center"/>
    </xf>
    <xf numFmtId="0" fontId="38" fillId="71" borderId="0" applyNumberFormat="0" applyBorder="0" applyAlignment="0" applyProtection="0">
      <alignment vertical="center"/>
    </xf>
    <xf numFmtId="0" fontId="22" fillId="27" borderId="0" applyNumberFormat="0" applyBorder="0" applyAlignment="0" applyProtection="0">
      <alignment vertical="center"/>
    </xf>
    <xf numFmtId="0" fontId="39" fillId="72" borderId="0" applyNumberFormat="0" applyBorder="0" applyAlignment="0" applyProtection="0">
      <alignment vertical="center"/>
    </xf>
    <xf numFmtId="0" fontId="22" fillId="27" borderId="0" applyNumberFormat="0" applyBorder="0" applyAlignment="0" applyProtection="0">
      <alignment vertical="center"/>
    </xf>
    <xf numFmtId="0" fontId="39" fillId="72" borderId="0" applyNumberFormat="0" applyBorder="0" applyAlignment="0" applyProtection="0">
      <alignment vertical="center"/>
    </xf>
    <xf numFmtId="0" fontId="22" fillId="58" borderId="0" applyNumberFormat="0" applyBorder="0" applyAlignment="0" applyProtection="0">
      <alignment vertical="center"/>
    </xf>
    <xf numFmtId="0" fontId="39" fillId="73" borderId="0" applyNumberFormat="0" applyBorder="0" applyAlignment="0" applyProtection="0">
      <alignment vertical="center"/>
    </xf>
    <xf numFmtId="0" fontId="38" fillId="16"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9" fillId="0" borderId="0">
      <alignment vertical="center"/>
    </xf>
    <xf numFmtId="0" fontId="38" fillId="16" borderId="0" applyNumberFormat="0" applyBorder="0" applyAlignment="0" applyProtection="0">
      <alignment vertical="center"/>
    </xf>
    <xf numFmtId="0" fontId="38" fillId="2" borderId="0" applyNumberFormat="0" applyBorder="0" applyAlignment="0" applyProtection="0">
      <alignment vertical="center"/>
    </xf>
    <xf numFmtId="0" fontId="39" fillId="35" borderId="0" applyNumberFormat="0" applyBorder="0" applyAlignment="0" applyProtection="0">
      <alignment vertical="center"/>
    </xf>
    <xf numFmtId="0" fontId="38" fillId="2" borderId="0" applyNumberFormat="0" applyBorder="0" applyAlignment="0" applyProtection="0">
      <alignment vertical="center"/>
    </xf>
    <xf numFmtId="0" fontId="39" fillId="35" borderId="0" applyNumberFormat="0" applyBorder="0" applyAlignment="0" applyProtection="0">
      <alignment vertical="center"/>
    </xf>
    <xf numFmtId="0" fontId="38" fillId="2" borderId="0" applyNumberFormat="0" applyBorder="0" applyAlignment="0" applyProtection="0">
      <alignment vertical="center"/>
    </xf>
    <xf numFmtId="0" fontId="39" fillId="74" borderId="0" applyNumberFormat="0" applyBorder="0" applyAlignment="0" applyProtection="0">
      <alignment vertical="center"/>
    </xf>
    <xf numFmtId="0" fontId="22" fillId="58" borderId="0" applyNumberFormat="0" applyBorder="0" applyAlignment="0" applyProtection="0">
      <alignment vertical="center"/>
    </xf>
    <xf numFmtId="0" fontId="38" fillId="2" borderId="0" applyNumberFormat="0" applyBorder="0" applyAlignment="0" applyProtection="0">
      <alignment vertical="center"/>
    </xf>
    <xf numFmtId="0" fontId="45" fillId="75" borderId="0" applyNumberFormat="0" applyBorder="0" applyAlignment="0" applyProtection="0">
      <alignment vertical="center"/>
    </xf>
    <xf numFmtId="0" fontId="45" fillId="28" borderId="0" applyNumberFormat="0" applyBorder="0" applyAlignment="0" applyProtection="0">
      <alignment vertical="center"/>
    </xf>
    <xf numFmtId="0" fontId="38" fillId="2" borderId="0" applyNumberFormat="0" applyBorder="0" applyAlignment="0" applyProtection="0">
      <alignment vertical="center"/>
    </xf>
    <xf numFmtId="0" fontId="22" fillId="16" borderId="0" applyNumberFormat="0" applyBorder="0" applyAlignment="0" applyProtection="0">
      <alignment vertical="center"/>
    </xf>
    <xf numFmtId="0" fontId="38" fillId="24" borderId="0" applyNumberFormat="0" applyBorder="0" applyAlignment="0" applyProtection="0">
      <alignment vertical="center"/>
    </xf>
    <xf numFmtId="0" fontId="38" fillId="2" borderId="0" applyNumberFormat="0" applyBorder="0" applyAlignment="0" applyProtection="0">
      <alignment vertical="center"/>
    </xf>
    <xf numFmtId="0" fontId="22" fillId="16" borderId="0" applyNumberFormat="0" applyBorder="0" applyAlignment="0" applyProtection="0">
      <alignment vertical="center"/>
    </xf>
    <xf numFmtId="0" fontId="38" fillId="24" borderId="0" applyNumberFormat="0" applyBorder="0" applyAlignment="0" applyProtection="0">
      <alignment vertical="center"/>
    </xf>
    <xf numFmtId="0" fontId="39" fillId="74" borderId="0" applyNumberFormat="0" applyBorder="0" applyAlignment="0" applyProtection="0">
      <alignment vertical="center"/>
    </xf>
    <xf numFmtId="0" fontId="22" fillId="16" borderId="0" applyNumberFormat="0" applyBorder="0" applyAlignment="0" applyProtection="0">
      <alignment vertical="center"/>
    </xf>
    <xf numFmtId="0" fontId="38" fillId="24" borderId="0" applyNumberFormat="0" applyBorder="0" applyAlignment="0" applyProtection="0">
      <alignment vertical="center"/>
    </xf>
    <xf numFmtId="0" fontId="39" fillId="74" borderId="0" applyNumberFormat="0" applyBorder="0" applyAlignment="0" applyProtection="0">
      <alignment vertical="center"/>
    </xf>
    <xf numFmtId="0" fontId="39" fillId="76" borderId="0" applyNumberFormat="0" applyBorder="0" applyAlignment="0" applyProtection="0">
      <alignment vertical="center"/>
    </xf>
    <xf numFmtId="0" fontId="36" fillId="0" borderId="0">
      <alignment vertical="center"/>
    </xf>
    <xf numFmtId="0" fontId="36" fillId="0" borderId="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0" borderId="0">
      <alignment vertical="center"/>
    </xf>
    <xf numFmtId="0" fontId="37" fillId="0" borderId="36" applyNumberFormat="0" applyFill="0" applyAlignment="0" applyProtection="0">
      <alignment vertical="center"/>
    </xf>
    <xf numFmtId="0" fontId="38" fillId="24" borderId="0" applyNumberFormat="0" applyBorder="0" applyAlignment="0" applyProtection="0">
      <alignment vertical="center"/>
    </xf>
    <xf numFmtId="0" fontId="36" fillId="0" borderId="0"/>
    <xf numFmtId="0" fontId="39" fillId="76" borderId="0" applyNumberFormat="0" applyBorder="0" applyAlignment="0" applyProtection="0">
      <alignment vertical="center"/>
    </xf>
    <xf numFmtId="0" fontId="36" fillId="0" borderId="0"/>
    <xf numFmtId="0" fontId="38" fillId="24" borderId="0" applyNumberFormat="0" applyBorder="0" applyAlignment="0" applyProtection="0">
      <alignment vertical="center"/>
    </xf>
    <xf numFmtId="0" fontId="36" fillId="0" borderId="0"/>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76" borderId="0" applyNumberFormat="0" applyBorder="0" applyAlignment="0" applyProtection="0">
      <alignment vertical="center"/>
    </xf>
    <xf numFmtId="0" fontId="39" fillId="76" borderId="0" applyNumberFormat="0" applyBorder="0" applyAlignment="0" applyProtection="0">
      <alignment vertical="center"/>
    </xf>
    <xf numFmtId="0" fontId="39" fillId="0" borderId="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9" fillId="0" borderId="0">
      <alignment vertical="center"/>
    </xf>
    <xf numFmtId="0" fontId="38" fillId="18" borderId="0" applyNumberFormat="0" applyBorder="0" applyAlignment="0" applyProtection="0">
      <alignment vertical="center"/>
    </xf>
    <xf numFmtId="0" fontId="36" fillId="0" borderId="0"/>
    <xf numFmtId="0" fontId="39" fillId="36" borderId="0" applyNumberFormat="0" applyBorder="0" applyAlignment="0" applyProtection="0">
      <alignment vertical="center"/>
    </xf>
    <xf numFmtId="0" fontId="36" fillId="0" borderId="0"/>
    <xf numFmtId="0" fontId="39" fillId="36" borderId="0" applyNumberFormat="0" applyBorder="0" applyAlignment="0" applyProtection="0">
      <alignment vertical="center"/>
    </xf>
    <xf numFmtId="0" fontId="39" fillId="43"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9" fillId="43"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6" fillId="0" borderId="0"/>
    <xf numFmtId="0" fontId="38" fillId="27" borderId="0" applyNumberFormat="0" applyBorder="0" applyAlignment="0" applyProtection="0">
      <alignment vertical="center"/>
    </xf>
    <xf numFmtId="0" fontId="39" fillId="0" borderId="0">
      <alignment vertical="center"/>
    </xf>
    <xf numFmtId="0" fontId="36" fillId="0" borderId="0"/>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54"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9" fillId="35" borderId="0" applyNumberFormat="0" applyBorder="0" applyAlignment="0" applyProtection="0">
      <alignment vertical="center"/>
    </xf>
    <xf numFmtId="0" fontId="38" fillId="16" borderId="0" applyNumberFormat="0" applyBorder="0" applyAlignment="0" applyProtection="0">
      <alignment vertical="center"/>
    </xf>
    <xf numFmtId="0" fontId="18" fillId="2" borderId="0" applyNumberFormat="0" applyBorder="0" applyAlignment="0" applyProtection="0">
      <alignment vertical="center"/>
    </xf>
    <xf numFmtId="0" fontId="39" fillId="31" borderId="0" applyNumberFormat="0" applyBorder="0" applyAlignment="0" applyProtection="0">
      <alignment vertical="center"/>
    </xf>
    <xf numFmtId="0" fontId="38" fillId="24" borderId="0" applyNumberFormat="0" applyBorder="0" applyAlignment="0" applyProtection="0">
      <alignment vertical="center"/>
    </xf>
    <xf numFmtId="0" fontId="36" fillId="0" borderId="0">
      <alignment vertical="center"/>
    </xf>
    <xf numFmtId="0" fontId="53" fillId="0" borderId="0">
      <alignment vertical="center"/>
    </xf>
    <xf numFmtId="0" fontId="39" fillId="0" borderId="0">
      <alignment vertical="center"/>
    </xf>
    <xf numFmtId="0" fontId="45" fillId="34" borderId="0" applyNumberFormat="0" applyBorder="0" applyAlignment="0" applyProtection="0">
      <alignment vertical="center"/>
    </xf>
    <xf numFmtId="0" fontId="38" fillId="24" borderId="0" applyNumberFormat="0" applyBorder="0" applyAlignment="0" applyProtection="0">
      <alignment vertical="center"/>
    </xf>
    <xf numFmtId="0" fontId="39" fillId="31" borderId="0" applyNumberFormat="0" applyBorder="0" applyAlignment="0" applyProtection="0">
      <alignment vertical="center"/>
    </xf>
    <xf numFmtId="0" fontId="18" fillId="2" borderId="0" applyNumberFormat="0" applyBorder="0" applyAlignment="0" applyProtection="0">
      <alignment vertical="center"/>
    </xf>
    <xf numFmtId="0" fontId="38" fillId="24" borderId="0" applyNumberFormat="0" applyBorder="0" applyAlignment="0" applyProtection="0">
      <alignment vertical="center"/>
    </xf>
    <xf numFmtId="0" fontId="18" fillId="2" borderId="0" applyNumberFormat="0" applyBorder="0" applyAlignment="0" applyProtection="0">
      <alignment vertical="center"/>
    </xf>
    <xf numFmtId="0" fontId="38" fillId="24" borderId="0" applyNumberFormat="0" applyBorder="0" applyAlignment="0" applyProtection="0">
      <alignment vertical="center"/>
    </xf>
    <xf numFmtId="0" fontId="20" fillId="4" borderId="0" applyNumberFormat="0" applyBorder="0" applyAlignment="0" applyProtection="0">
      <alignment vertical="center"/>
    </xf>
    <xf numFmtId="0" fontId="38" fillId="24" borderId="0" applyNumberFormat="0" applyBorder="0" applyAlignment="0" applyProtection="0">
      <alignment vertical="center"/>
    </xf>
    <xf numFmtId="0" fontId="38" fillId="17" borderId="40" applyNumberFormat="0" applyFont="0" applyAlignment="0" applyProtection="0">
      <alignment vertical="center"/>
    </xf>
    <xf numFmtId="0" fontId="39" fillId="31" borderId="0" applyNumberFormat="0" applyBorder="0" applyAlignment="0" applyProtection="0">
      <alignment vertical="center"/>
    </xf>
    <xf numFmtId="0" fontId="37" fillId="0" borderId="36" applyNumberFormat="0" applyFill="0" applyAlignment="0" applyProtection="0">
      <alignment vertical="center"/>
    </xf>
    <xf numFmtId="0" fontId="39" fillId="56" borderId="0" applyNumberFormat="0" applyBorder="0" applyAlignment="0" applyProtection="0">
      <alignment vertical="center"/>
    </xf>
    <xf numFmtId="0" fontId="59" fillId="16" borderId="0" applyNumberFormat="0" applyBorder="0" applyAlignment="0" applyProtection="0">
      <alignment vertical="center"/>
    </xf>
    <xf numFmtId="0" fontId="36" fillId="0" borderId="0">
      <alignment vertical="center"/>
    </xf>
    <xf numFmtId="0" fontId="38" fillId="16" borderId="0" applyNumberFormat="0" applyBorder="0" applyAlignment="0" applyProtection="0">
      <alignment vertical="center"/>
    </xf>
    <xf numFmtId="0" fontId="36" fillId="0" borderId="0">
      <alignment vertical="center"/>
    </xf>
    <xf numFmtId="0" fontId="45" fillId="67" borderId="0" applyNumberFormat="0" applyBorder="0" applyAlignment="0" applyProtection="0">
      <alignment vertical="center"/>
    </xf>
    <xf numFmtId="0" fontId="41" fillId="0" borderId="0"/>
    <xf numFmtId="0" fontId="38" fillId="16" borderId="0" applyNumberFormat="0" applyBorder="0" applyAlignment="0" applyProtection="0">
      <alignment vertical="center"/>
    </xf>
    <xf numFmtId="0" fontId="39" fillId="0" borderId="0">
      <alignment vertical="center"/>
    </xf>
    <xf numFmtId="0" fontId="36" fillId="0" borderId="0">
      <alignment vertical="center"/>
    </xf>
    <xf numFmtId="0" fontId="38" fillId="16" borderId="0" applyNumberFormat="0" applyBorder="0" applyAlignment="0" applyProtection="0">
      <alignment vertical="center"/>
    </xf>
    <xf numFmtId="0" fontId="39" fillId="0" borderId="0">
      <alignment vertical="center"/>
    </xf>
    <xf numFmtId="0" fontId="57" fillId="0" borderId="0" applyFill="0" applyProtection="0"/>
    <xf numFmtId="0" fontId="38" fillId="16" borderId="0" applyNumberFormat="0" applyBorder="0" applyAlignment="0" applyProtection="0">
      <alignment vertical="center"/>
    </xf>
    <xf numFmtId="0" fontId="39" fillId="0" borderId="0">
      <alignment vertical="center"/>
    </xf>
    <xf numFmtId="0" fontId="57" fillId="0" borderId="0" applyFill="0" applyProtection="0"/>
    <xf numFmtId="0" fontId="38" fillId="16" borderId="0" applyNumberFormat="0" applyBorder="0" applyAlignment="0" applyProtection="0">
      <alignment vertical="center"/>
    </xf>
    <xf numFmtId="0" fontId="57" fillId="0" borderId="0" applyFill="0" applyProtection="0"/>
    <xf numFmtId="0" fontId="39" fillId="56" borderId="0" applyNumberFormat="0" applyBorder="0" applyAlignment="0" applyProtection="0">
      <alignment vertical="center"/>
    </xf>
    <xf numFmtId="0" fontId="55" fillId="0" borderId="42" applyNumberFormat="0" applyFill="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22" fillId="16" borderId="0" applyNumberFormat="0" applyBorder="0" applyAlignment="0" applyProtection="0">
      <alignment vertical="center"/>
    </xf>
    <xf numFmtId="0" fontId="39" fillId="56" borderId="0" applyNumberFormat="0" applyBorder="0" applyAlignment="0" applyProtection="0">
      <alignment vertical="center"/>
    </xf>
    <xf numFmtId="0" fontId="22" fillId="16" borderId="0" applyNumberFormat="0" applyBorder="0" applyAlignment="0" applyProtection="0">
      <alignment vertical="center"/>
    </xf>
    <xf numFmtId="0" fontId="39" fillId="56" borderId="0" applyNumberFormat="0" applyBorder="0" applyAlignment="0" applyProtection="0">
      <alignment vertical="center"/>
    </xf>
    <xf numFmtId="0" fontId="22" fillId="16" borderId="0" applyNumberFormat="0" applyBorder="0" applyAlignment="0" applyProtection="0">
      <alignment vertical="center"/>
    </xf>
    <xf numFmtId="0" fontId="22" fillId="24" borderId="0" applyNumberFormat="0" applyBorder="0" applyAlignment="0" applyProtection="0">
      <alignment vertical="center"/>
    </xf>
    <xf numFmtId="0" fontId="48" fillId="0" borderId="37" applyNumberFormat="0" applyFill="0" applyAlignment="0" applyProtection="0">
      <alignment vertical="center"/>
    </xf>
    <xf numFmtId="0" fontId="22" fillId="24" borderId="0" applyNumberFormat="0" applyBorder="0" applyAlignment="0" applyProtection="0">
      <alignment vertical="center"/>
    </xf>
    <xf numFmtId="0" fontId="36" fillId="0" borderId="0">
      <alignment vertical="center"/>
    </xf>
    <xf numFmtId="0" fontId="39" fillId="0" borderId="0">
      <alignment vertical="center"/>
    </xf>
    <xf numFmtId="0" fontId="22" fillId="24" borderId="0" applyNumberFormat="0" applyBorder="0" applyAlignment="0" applyProtection="0">
      <alignment vertical="center"/>
    </xf>
    <xf numFmtId="0" fontId="36" fillId="0" borderId="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1" fillId="0" borderId="0"/>
    <xf numFmtId="0" fontId="45" fillId="78" borderId="0" applyNumberFormat="0" applyBorder="0" applyAlignment="0" applyProtection="0">
      <alignment vertical="center"/>
    </xf>
    <xf numFmtId="0" fontId="45" fillId="7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5" fillId="6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34" borderId="0" applyNumberFormat="0" applyBorder="0" applyAlignment="0" applyProtection="0">
      <alignment vertical="center"/>
    </xf>
    <xf numFmtId="0" fontId="39" fillId="0" borderId="0">
      <alignment vertical="center"/>
    </xf>
    <xf numFmtId="0" fontId="36" fillId="0" borderId="0">
      <alignment vertical="center"/>
    </xf>
    <xf numFmtId="0" fontId="45" fillId="79" borderId="0" applyNumberFormat="0" applyBorder="0" applyAlignment="0" applyProtection="0">
      <alignment vertical="center"/>
    </xf>
    <xf numFmtId="0" fontId="39" fillId="0" borderId="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5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51" borderId="0" applyNumberFormat="0" applyBorder="0" applyAlignment="0" applyProtection="0">
      <alignment vertical="center"/>
    </xf>
    <xf numFmtId="0" fontId="48" fillId="0" borderId="0" applyNumberFormat="0" applyFill="0" applyBorder="0" applyAlignment="0" applyProtection="0">
      <alignment vertical="center"/>
    </xf>
    <xf numFmtId="0" fontId="45" fillId="77" borderId="0" applyNumberFormat="0" applyBorder="0" applyAlignment="0" applyProtection="0">
      <alignment vertical="center"/>
    </xf>
    <xf numFmtId="0" fontId="39" fillId="0" borderId="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45" fillId="77" borderId="0" applyNumberFormat="0" applyBorder="0" applyAlignment="0" applyProtection="0">
      <alignment vertical="center"/>
    </xf>
    <xf numFmtId="0" fontId="39" fillId="0" borderId="0">
      <alignment vertical="center"/>
    </xf>
    <xf numFmtId="0" fontId="45" fillId="80" borderId="0" applyNumberFormat="0" applyBorder="0" applyAlignment="0" applyProtection="0">
      <alignment vertical="center"/>
    </xf>
    <xf numFmtId="0" fontId="22" fillId="58" borderId="0" applyNumberFormat="0" applyBorder="0" applyAlignment="0" applyProtection="0">
      <alignment vertical="center"/>
    </xf>
    <xf numFmtId="0" fontId="36" fillId="0" borderId="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39" fillId="0" borderId="0">
      <alignment vertical="center"/>
    </xf>
    <xf numFmtId="0" fontId="45" fillId="75" borderId="0" applyNumberFormat="0" applyBorder="0" applyAlignment="0" applyProtection="0">
      <alignment vertical="center"/>
    </xf>
    <xf numFmtId="0" fontId="39" fillId="0" borderId="0">
      <alignment vertical="center"/>
    </xf>
    <xf numFmtId="0" fontId="60" fillId="0" borderId="45" applyNumberFormat="0" applyFill="0" applyAlignment="0" applyProtection="0">
      <alignment vertical="center"/>
    </xf>
    <xf numFmtId="0" fontId="39" fillId="0" borderId="0">
      <alignment vertical="center"/>
    </xf>
    <xf numFmtId="0" fontId="56" fillId="0" borderId="43" applyNumberFormat="0" applyFill="0" applyAlignment="0" applyProtection="0">
      <alignment vertical="center"/>
    </xf>
    <xf numFmtId="0" fontId="39" fillId="0" borderId="0">
      <alignment vertical="center"/>
    </xf>
    <xf numFmtId="0" fontId="53" fillId="0" borderId="0">
      <alignment vertical="center"/>
    </xf>
    <xf numFmtId="0" fontId="53" fillId="0" borderId="0">
      <alignment vertical="center"/>
    </xf>
    <xf numFmtId="0" fontId="56" fillId="0" borderId="43" applyNumberFormat="0" applyFill="0" applyAlignment="0" applyProtection="0">
      <alignment vertical="center"/>
    </xf>
    <xf numFmtId="0" fontId="39" fillId="0" borderId="0">
      <alignment vertical="center"/>
    </xf>
    <xf numFmtId="0" fontId="56" fillId="0" borderId="43" applyNumberFormat="0" applyFill="0" applyAlignment="0" applyProtection="0">
      <alignment vertical="center"/>
    </xf>
    <xf numFmtId="0" fontId="60" fillId="0" borderId="45" applyNumberFormat="0" applyFill="0" applyAlignment="0" applyProtection="0">
      <alignment vertical="center"/>
    </xf>
    <xf numFmtId="0" fontId="39" fillId="0" borderId="0">
      <alignment vertical="center"/>
    </xf>
    <xf numFmtId="0" fontId="56" fillId="0" borderId="43" applyNumberFormat="0" applyFill="0" applyAlignment="0" applyProtection="0">
      <alignment vertical="center"/>
    </xf>
    <xf numFmtId="0" fontId="39" fillId="0" borderId="0">
      <alignment vertical="center"/>
    </xf>
    <xf numFmtId="0" fontId="60" fillId="0" borderId="45" applyNumberFormat="0" applyFill="0" applyAlignment="0" applyProtection="0">
      <alignment vertical="center"/>
    </xf>
    <xf numFmtId="0" fontId="55" fillId="0" borderId="42" applyNumberFormat="0" applyFill="0" applyAlignment="0" applyProtection="0">
      <alignment vertical="center"/>
    </xf>
    <xf numFmtId="0" fontId="39" fillId="0" borderId="0">
      <alignment vertical="center"/>
    </xf>
    <xf numFmtId="0" fontId="37" fillId="0" borderId="36" applyNumberFormat="0" applyFill="0" applyAlignment="0" applyProtection="0">
      <alignment vertical="center"/>
    </xf>
    <xf numFmtId="0" fontId="39" fillId="0" borderId="0">
      <alignment vertical="center"/>
    </xf>
    <xf numFmtId="0" fontId="37" fillId="0" borderId="36" applyNumberFormat="0" applyFill="0" applyAlignment="0" applyProtection="0">
      <alignment vertical="center"/>
    </xf>
    <xf numFmtId="0" fontId="37" fillId="0" borderId="36" applyNumberFormat="0" applyFill="0" applyAlignment="0" applyProtection="0">
      <alignment vertical="center"/>
    </xf>
    <xf numFmtId="0" fontId="55" fillId="0" borderId="42" applyNumberFormat="0" applyFill="0" applyAlignment="0" applyProtection="0">
      <alignment vertical="center"/>
    </xf>
    <xf numFmtId="0" fontId="39" fillId="0" borderId="0">
      <alignment vertical="center"/>
    </xf>
    <xf numFmtId="0" fontId="54" fillId="0" borderId="44" applyNumberFormat="0" applyFill="0" applyAlignment="0" applyProtection="0">
      <alignment vertical="center"/>
    </xf>
    <xf numFmtId="0" fontId="18" fillId="2"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20" fillId="4" borderId="0" applyNumberFormat="0" applyBorder="0" applyAlignment="0" applyProtection="0">
      <alignment vertical="center"/>
    </xf>
    <xf numFmtId="0" fontId="48" fillId="0" borderId="37" applyNumberFormat="0" applyFill="0" applyAlignment="0" applyProtection="0">
      <alignment vertical="center"/>
    </xf>
    <xf numFmtId="0" fontId="54" fillId="0" borderId="41" applyNumberFormat="0" applyFill="0" applyAlignment="0" applyProtection="0">
      <alignment vertical="center"/>
    </xf>
    <xf numFmtId="0" fontId="39" fillId="0" borderId="0">
      <alignment vertical="center"/>
    </xf>
    <xf numFmtId="0" fontId="48" fillId="0" borderId="37" applyNumberFormat="0" applyFill="0" applyAlignment="0" applyProtection="0">
      <alignment vertical="center"/>
    </xf>
    <xf numFmtId="0" fontId="39" fillId="0" borderId="0">
      <alignment vertical="center"/>
    </xf>
    <xf numFmtId="0" fontId="54" fillId="0" borderId="4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6" fillId="0" borderId="0"/>
    <xf numFmtId="0" fontId="48" fillId="0" borderId="0" applyNumberFormat="0" applyFill="0" applyBorder="0" applyAlignment="0" applyProtection="0">
      <alignment vertical="center"/>
    </xf>
    <xf numFmtId="0" fontId="22" fillId="69" borderId="0" applyNumberFormat="0" applyBorder="0" applyAlignment="0" applyProtection="0">
      <alignment vertical="center"/>
    </xf>
    <xf numFmtId="0" fontId="36" fillId="0" borderId="0">
      <alignment vertical="center"/>
    </xf>
    <xf numFmtId="0" fontId="36" fillId="0" borderId="0"/>
    <xf numFmtId="0" fontId="54" fillId="0" borderId="0" applyNumberFormat="0" applyFill="0" applyBorder="0" applyAlignment="0" applyProtection="0">
      <alignment vertical="center"/>
    </xf>
    <xf numFmtId="0" fontId="36"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lignment vertical="center"/>
    </xf>
    <xf numFmtId="0" fontId="47" fillId="32" borderId="0" applyNumberFormat="0" applyBorder="0" applyAlignment="0" applyProtection="0">
      <alignment vertical="center"/>
    </xf>
    <xf numFmtId="0" fontId="39" fillId="0" borderId="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9" fillId="0" borderId="0">
      <alignment vertical="center"/>
    </xf>
    <xf numFmtId="0" fontId="47" fillId="32" borderId="0" applyNumberFormat="0" applyBorder="0" applyAlignment="0" applyProtection="0">
      <alignment vertical="center"/>
    </xf>
    <xf numFmtId="0" fontId="39" fillId="0" borderId="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39" fillId="0" borderId="0">
      <alignment vertical="center"/>
    </xf>
    <xf numFmtId="0" fontId="36" fillId="0" borderId="0"/>
    <xf numFmtId="0" fontId="53" fillId="0" borderId="0">
      <alignment vertical="center"/>
    </xf>
    <xf numFmtId="0" fontId="36" fillId="0" borderId="0"/>
    <xf numFmtId="0" fontId="53" fillId="0" borderId="0">
      <alignment vertical="center"/>
    </xf>
    <xf numFmtId="0" fontId="36" fillId="0" borderId="0"/>
    <xf numFmtId="0" fontId="41" fillId="0" borderId="0"/>
    <xf numFmtId="0" fontId="36" fillId="0" borderId="0"/>
    <xf numFmtId="0" fontId="39" fillId="0" borderId="0">
      <alignment vertical="center"/>
    </xf>
    <xf numFmtId="0" fontId="36" fillId="0" borderId="0">
      <alignment vertical="center"/>
    </xf>
    <xf numFmtId="0" fontId="36" fillId="0" borderId="0"/>
    <xf numFmtId="0" fontId="36" fillId="0" borderId="0">
      <alignment vertical="center"/>
    </xf>
    <xf numFmtId="0" fontId="53" fillId="0" borderId="0">
      <alignment vertical="center"/>
    </xf>
    <xf numFmtId="0" fontId="36" fillId="0" borderId="0">
      <alignment vertical="center"/>
    </xf>
    <xf numFmtId="0" fontId="39" fillId="0" borderId="0">
      <alignment vertical="center"/>
    </xf>
    <xf numFmtId="0" fontId="39" fillId="0" borderId="0">
      <alignment vertical="center"/>
    </xf>
    <xf numFmtId="0" fontId="39" fillId="0" borderId="0">
      <alignment vertical="center"/>
    </xf>
    <xf numFmtId="0" fontId="36" fillId="0" borderId="0">
      <alignment vertical="center"/>
    </xf>
    <xf numFmtId="0" fontId="24" fillId="6" borderId="30" applyNumberFormat="0" applyAlignment="0" applyProtection="0">
      <alignment vertical="center"/>
    </xf>
    <xf numFmtId="0" fontId="53" fillId="0" borderId="0">
      <alignment vertical="center"/>
    </xf>
    <xf numFmtId="0" fontId="36" fillId="0" borderId="0"/>
    <xf numFmtId="0" fontId="53" fillId="0" borderId="0">
      <alignment vertical="center"/>
    </xf>
    <xf numFmtId="0" fontId="53" fillId="0" borderId="0">
      <alignment vertical="center"/>
    </xf>
    <xf numFmtId="0" fontId="22" fillId="6" borderId="0" applyNumberFormat="0" applyBorder="0" applyAlignment="0" applyProtection="0">
      <alignment vertical="center"/>
    </xf>
    <xf numFmtId="0" fontId="36" fillId="0" borderId="0">
      <alignment vertical="center"/>
    </xf>
    <xf numFmtId="0" fontId="36" fillId="0" borderId="0">
      <alignment vertical="center"/>
    </xf>
    <xf numFmtId="0" fontId="22" fillId="6" borderId="0" applyNumberFormat="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7" fillId="0" borderId="31" applyNumberFormat="0" applyFill="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22" fillId="6" borderId="0" applyNumberFormat="0" applyBorder="0" applyAlignment="0" applyProtection="0">
      <alignment vertical="center"/>
    </xf>
    <xf numFmtId="0" fontId="39" fillId="0" borderId="0">
      <alignment vertical="center"/>
    </xf>
    <xf numFmtId="0" fontId="39" fillId="0" borderId="0">
      <alignment vertical="center"/>
    </xf>
    <xf numFmtId="0" fontId="36" fillId="0" borderId="0"/>
    <xf numFmtId="0" fontId="36" fillId="0" borderId="0">
      <alignment vertical="center"/>
    </xf>
    <xf numFmtId="0" fontId="39" fillId="0" borderId="0">
      <alignment vertical="center"/>
    </xf>
    <xf numFmtId="0" fontId="36" fillId="0" borderId="0">
      <alignment vertical="center"/>
    </xf>
    <xf numFmtId="0" fontId="36"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5" fillId="81" borderId="0" applyNumberFormat="0" applyBorder="0" applyAlignment="0" applyProtection="0">
      <alignment vertical="center"/>
    </xf>
    <xf numFmtId="0" fontId="39" fillId="0" borderId="0">
      <alignment vertical="center"/>
    </xf>
    <xf numFmtId="0" fontId="36" fillId="0" borderId="0">
      <alignment vertical="center"/>
    </xf>
    <xf numFmtId="0" fontId="39" fillId="0" borderId="0">
      <alignment vertical="center"/>
    </xf>
    <xf numFmtId="0" fontId="39" fillId="0" borderId="0">
      <alignment vertical="center"/>
    </xf>
    <xf numFmtId="0" fontId="39" fillId="0" borderId="0">
      <alignment vertical="center"/>
    </xf>
    <xf numFmtId="0" fontId="36" fillId="0" borderId="0">
      <alignment vertical="center"/>
    </xf>
    <xf numFmtId="0" fontId="39" fillId="0" borderId="0">
      <alignment vertical="center"/>
    </xf>
    <xf numFmtId="0" fontId="39" fillId="0" borderId="0">
      <alignment vertical="center"/>
    </xf>
    <xf numFmtId="0" fontId="36"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6" fillId="0" borderId="0"/>
    <xf numFmtId="0" fontId="36" fillId="0" borderId="0"/>
    <xf numFmtId="0" fontId="36" fillId="0" borderId="0"/>
    <xf numFmtId="0" fontId="36" fillId="0" borderId="0"/>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alignment vertical="center"/>
    </xf>
    <xf numFmtId="0" fontId="36" fillId="0" borderId="0"/>
    <xf numFmtId="0" fontId="36" fillId="0" borderId="0"/>
    <xf numFmtId="0" fontId="36" fillId="0" borderId="0"/>
    <xf numFmtId="0" fontId="36" fillId="0" borderId="0"/>
    <xf numFmtId="0" fontId="16" fillId="0" borderId="0"/>
    <xf numFmtId="0" fontId="36" fillId="0" borderId="0">
      <alignment vertical="center"/>
    </xf>
    <xf numFmtId="0" fontId="39" fillId="0" borderId="0">
      <alignment vertical="center"/>
    </xf>
    <xf numFmtId="0" fontId="41" fillId="0" borderId="0"/>
    <xf numFmtId="0" fontId="36" fillId="0" borderId="0">
      <alignment vertical="center"/>
    </xf>
    <xf numFmtId="0" fontId="38" fillId="0" borderId="0">
      <alignment vertical="center"/>
    </xf>
    <xf numFmtId="0" fontId="39" fillId="0" borderId="0">
      <alignment vertical="center"/>
    </xf>
    <xf numFmtId="0" fontId="36" fillId="0" borderId="0">
      <alignment vertical="center"/>
    </xf>
    <xf numFmtId="0" fontId="39" fillId="0" borderId="0">
      <alignment vertical="center"/>
    </xf>
    <xf numFmtId="0" fontId="41" fillId="0" borderId="0"/>
    <xf numFmtId="0" fontId="41" fillId="0" borderId="0"/>
    <xf numFmtId="0" fontId="41" fillId="0" borderId="0"/>
    <xf numFmtId="0" fontId="41" fillId="0" borderId="0"/>
    <xf numFmtId="0" fontId="41" fillId="0" borderId="0"/>
    <xf numFmtId="0" fontId="45" fillId="82" borderId="0" applyNumberFormat="0" applyBorder="0" applyAlignment="0" applyProtection="0">
      <alignment vertical="center"/>
    </xf>
    <xf numFmtId="0" fontId="39" fillId="0" borderId="0">
      <alignment vertical="center"/>
    </xf>
    <xf numFmtId="0" fontId="22" fillId="58" borderId="0" applyNumberFormat="0" applyBorder="0" applyAlignment="0" applyProtection="0">
      <alignment vertical="center"/>
    </xf>
    <xf numFmtId="0" fontId="39" fillId="0" borderId="0">
      <alignment vertical="center"/>
    </xf>
    <xf numFmtId="0" fontId="22" fillId="58" borderId="0" applyNumberFormat="0" applyBorder="0" applyAlignment="0" applyProtection="0">
      <alignment vertical="center"/>
    </xf>
    <xf numFmtId="0" fontId="3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6"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3" fillId="0" borderId="46" applyNumberFormat="0" applyFill="0" applyAlignment="0" applyProtection="0">
      <alignment vertical="center"/>
    </xf>
    <xf numFmtId="0" fontId="39" fillId="0" borderId="0">
      <alignment vertical="center"/>
    </xf>
    <xf numFmtId="0" fontId="39" fillId="0" borderId="0">
      <alignment vertical="center"/>
    </xf>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36" fillId="0" borderId="0"/>
    <xf numFmtId="0" fontId="36" fillId="0" borderId="0">
      <alignment vertical="center"/>
    </xf>
    <xf numFmtId="0" fontId="41"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7" fillId="0" borderId="0" applyFill="0" applyProtection="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41" fillId="0" borderId="0"/>
    <xf numFmtId="0" fontId="36" fillId="0" borderId="0">
      <alignment vertical="center"/>
    </xf>
    <xf numFmtId="0" fontId="41" fillId="0" borderId="0"/>
    <xf numFmtId="0" fontId="41" fillId="0" borderId="0"/>
    <xf numFmtId="0" fontId="41" fillId="0" borderId="0"/>
    <xf numFmtId="0" fontId="41" fillId="0" borderId="0"/>
    <xf numFmtId="0" fontId="41"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57" fillId="0" borderId="0" applyFill="0" applyProtection="0"/>
    <xf numFmtId="0" fontId="57" fillId="0" borderId="0" applyFill="0" applyProtection="0"/>
    <xf numFmtId="0" fontId="57" fillId="0" borderId="0" applyFill="0" applyProtection="0"/>
    <xf numFmtId="0" fontId="36" fillId="0" borderId="0">
      <alignment vertical="center"/>
    </xf>
    <xf numFmtId="0" fontId="57" fillId="0" borderId="0" applyFill="0" applyProtection="0"/>
    <xf numFmtId="0" fontId="57" fillId="0" borderId="0" applyFill="0" applyProtection="0"/>
    <xf numFmtId="0" fontId="36" fillId="0" borderId="0"/>
    <xf numFmtId="0" fontId="36" fillId="0" borderId="0"/>
    <xf numFmtId="0" fontId="39" fillId="0" borderId="0">
      <alignment vertical="center"/>
    </xf>
    <xf numFmtId="0" fontId="41" fillId="0" borderId="0"/>
    <xf numFmtId="0" fontId="61" fillId="27" borderId="47" applyNumberForma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xf numFmtId="0" fontId="36" fillId="0" borderId="0">
      <alignment vertical="center"/>
    </xf>
    <xf numFmtId="0" fontId="62" fillId="83" borderId="32" applyNumberFormat="0" applyAlignment="0" applyProtection="0">
      <alignment vertical="center"/>
    </xf>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57" fillId="0" borderId="0" applyFill="0" applyProtection="0"/>
    <xf numFmtId="0" fontId="41" fillId="0" borderId="0"/>
    <xf numFmtId="0" fontId="41" fillId="0" borderId="0"/>
    <xf numFmtId="0" fontId="41" fillId="0" borderId="0"/>
    <xf numFmtId="0" fontId="41" fillId="0" borderId="0"/>
    <xf numFmtId="0" fontId="63" fillId="84" borderId="33" applyNumberFormat="0" applyAlignment="0" applyProtection="0">
      <alignment vertical="center"/>
    </xf>
    <xf numFmtId="0" fontId="36" fillId="0" borderId="0"/>
    <xf numFmtId="0" fontId="64" fillId="18" borderId="48" applyNumberFormat="0" applyAlignment="0" applyProtection="0">
      <alignment vertical="center"/>
    </xf>
    <xf numFmtId="0" fontId="36" fillId="0" borderId="0"/>
    <xf numFmtId="0" fontId="64" fillId="18" borderId="48" applyNumberFormat="0" applyAlignment="0" applyProtection="0">
      <alignment vertical="center"/>
    </xf>
    <xf numFmtId="0" fontId="36" fillId="0" borderId="0"/>
    <xf numFmtId="0" fontId="36" fillId="0" borderId="0"/>
    <xf numFmtId="0" fontId="36" fillId="0" borderId="0"/>
    <xf numFmtId="0" fontId="64" fillId="18" borderId="48" applyNumberFormat="0" applyAlignment="0" applyProtection="0">
      <alignment vertical="center"/>
    </xf>
    <xf numFmtId="0" fontId="36" fillId="0" borderId="0"/>
    <xf numFmtId="0" fontId="36" fillId="0" borderId="0"/>
    <xf numFmtId="0" fontId="64" fillId="18" borderId="48" applyNumberFormat="0" applyAlignment="0" applyProtection="0">
      <alignment vertical="center"/>
    </xf>
    <xf numFmtId="0" fontId="36" fillId="0" borderId="0"/>
    <xf numFmtId="0" fontId="64" fillId="18" borderId="48" applyNumberFormat="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8" fillId="0" borderId="0">
      <alignment vertical="center"/>
    </xf>
    <xf numFmtId="0" fontId="39" fillId="0" borderId="0">
      <alignment vertical="center"/>
    </xf>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16" fillId="0" borderId="0"/>
    <xf numFmtId="0" fontId="41" fillId="0" borderId="0"/>
    <xf numFmtId="0" fontId="41"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alignment vertical="center"/>
    </xf>
    <xf numFmtId="0" fontId="41" fillId="0" borderId="0"/>
    <xf numFmtId="0" fontId="39" fillId="0" borderId="0">
      <alignment vertical="center"/>
    </xf>
    <xf numFmtId="0" fontId="39" fillId="0" borderId="0">
      <alignment vertical="center"/>
    </xf>
    <xf numFmtId="0" fontId="39" fillId="0" borderId="0">
      <alignment vertical="center"/>
    </xf>
    <xf numFmtId="0" fontId="41" fillId="0" borderId="0"/>
    <xf numFmtId="0" fontId="41" fillId="0" borderId="0"/>
    <xf numFmtId="0" fontId="39" fillId="0" borderId="0">
      <alignment vertical="center"/>
    </xf>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alignment vertical="center"/>
    </xf>
    <xf numFmtId="0" fontId="39" fillId="0" borderId="0">
      <alignment vertical="center"/>
    </xf>
    <xf numFmtId="0" fontId="39" fillId="0" borderId="0">
      <alignment vertical="center"/>
    </xf>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lignment vertical="center"/>
    </xf>
    <xf numFmtId="0" fontId="41" fillId="0" borderId="0"/>
    <xf numFmtId="0" fontId="39" fillId="0" borderId="0">
      <alignment vertical="center"/>
    </xf>
    <xf numFmtId="0" fontId="39" fillId="0" borderId="0">
      <alignment vertical="center"/>
    </xf>
    <xf numFmtId="0" fontId="39" fillId="0" borderId="0">
      <alignment vertical="center"/>
    </xf>
    <xf numFmtId="0" fontId="38" fillId="0" borderId="0">
      <alignment vertical="center"/>
    </xf>
    <xf numFmtId="0" fontId="36"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65" fillId="85" borderId="0" applyNumberFormat="0" applyBorder="0" applyAlignment="0" applyProtection="0">
      <alignment vertical="center"/>
    </xf>
    <xf numFmtId="0" fontId="36" fillId="0" borderId="0"/>
    <xf numFmtId="0" fontId="36" fillId="0" borderId="0"/>
    <xf numFmtId="0" fontId="36" fillId="0" borderId="0"/>
    <xf numFmtId="0" fontId="41" fillId="0" borderId="0"/>
    <xf numFmtId="0" fontId="39"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7" fillId="0" borderId="31" applyNumberFormat="0" applyFill="0" applyAlignment="0" applyProtection="0">
      <alignment vertical="center"/>
    </xf>
    <xf numFmtId="0" fontId="13" fillId="0" borderId="46" applyNumberFormat="0" applyFill="0" applyAlignment="0" applyProtection="0">
      <alignment vertical="center"/>
    </xf>
    <xf numFmtId="0" fontId="13" fillId="0" borderId="46" applyNumberFormat="0" applyFill="0" applyAlignment="0" applyProtection="0">
      <alignment vertical="center"/>
    </xf>
    <xf numFmtId="0" fontId="13" fillId="0" borderId="46" applyNumberFormat="0" applyFill="0" applyAlignment="0" applyProtection="0">
      <alignment vertical="center"/>
    </xf>
    <xf numFmtId="0" fontId="13" fillId="0" borderId="46" applyNumberFormat="0" applyFill="0" applyAlignment="0" applyProtection="0">
      <alignment vertical="center"/>
    </xf>
    <xf numFmtId="0" fontId="7" fillId="0" borderId="31" applyNumberFormat="0" applyFill="0" applyAlignment="0" applyProtection="0">
      <alignment vertical="center"/>
    </xf>
    <xf numFmtId="0" fontId="66" fillId="86" borderId="33"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6" fillId="86" borderId="33"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7" fillId="27" borderId="48" applyNumberFormat="0" applyAlignment="0" applyProtection="0">
      <alignment vertical="center"/>
    </xf>
    <xf numFmtId="0" fontId="66" fillId="86" borderId="33" applyNumberFormat="0" applyAlignment="0" applyProtection="0">
      <alignment vertical="center"/>
    </xf>
    <xf numFmtId="0" fontId="62" fillId="83" borderId="32" applyNumberFormat="0" applyAlignment="0" applyProtection="0">
      <alignment vertical="center"/>
    </xf>
    <xf numFmtId="0" fontId="24" fillId="6" borderId="30" applyNumberFormat="0" applyAlignment="0" applyProtection="0">
      <alignment vertical="center"/>
    </xf>
    <xf numFmtId="0" fontId="24" fillId="6" borderId="30" applyNumberFormat="0" applyAlignment="0" applyProtection="0">
      <alignment vertical="center"/>
    </xf>
    <xf numFmtId="0" fontId="24" fillId="6" borderId="30" applyNumberFormat="0" applyAlignment="0" applyProtection="0">
      <alignment vertical="center"/>
    </xf>
    <xf numFmtId="0" fontId="24" fillId="6" borderId="30" applyNumberFormat="0" applyAlignment="0" applyProtection="0">
      <alignment vertical="center"/>
    </xf>
    <xf numFmtId="0" fontId="62" fillId="83" borderId="32" applyNumberFormat="0" applyAlignment="0" applyProtection="0">
      <alignment vertical="center"/>
    </xf>
    <xf numFmtId="0" fontId="24" fillId="6" borderId="30" applyNumberFormat="0" applyAlignment="0" applyProtection="0">
      <alignment vertical="center"/>
    </xf>
    <xf numFmtId="0" fontId="24" fillId="6" borderId="30" applyNumberFormat="0" applyAlignment="0" applyProtection="0">
      <alignment vertical="center"/>
    </xf>
    <xf numFmtId="0" fontId="24" fillId="6" borderId="30" applyNumberFormat="0" applyAlignment="0" applyProtection="0">
      <alignment vertical="center"/>
    </xf>
    <xf numFmtId="0" fontId="6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1" fillId="0" borderId="38" applyNumberFormat="0" applyFill="0" applyAlignment="0" applyProtection="0">
      <alignment vertical="center"/>
    </xf>
    <xf numFmtId="0" fontId="72" fillId="0" borderId="49" applyNumberFormat="0" applyFill="0" applyAlignment="0" applyProtection="0">
      <alignment vertical="center"/>
    </xf>
    <xf numFmtId="0" fontId="72" fillId="0" borderId="49" applyNumberFormat="0" applyFill="0" applyAlignment="0" applyProtection="0">
      <alignment vertical="center"/>
    </xf>
    <xf numFmtId="0" fontId="72" fillId="0" borderId="49" applyNumberFormat="0" applyFill="0" applyAlignment="0" applyProtection="0">
      <alignment vertical="center"/>
    </xf>
    <xf numFmtId="0" fontId="72" fillId="0" borderId="49" applyNumberFormat="0" applyFill="0" applyAlignment="0" applyProtection="0">
      <alignment vertical="center"/>
    </xf>
    <xf numFmtId="0" fontId="71" fillId="0" borderId="38" applyNumberFormat="0" applyFill="0" applyAlignment="0" applyProtection="0">
      <alignment vertical="center"/>
    </xf>
    <xf numFmtId="0" fontId="72" fillId="0" borderId="49" applyNumberFormat="0" applyFill="0" applyAlignment="0" applyProtection="0">
      <alignment vertical="center"/>
    </xf>
    <xf numFmtId="0" fontId="71" fillId="0" borderId="38" applyNumberFormat="0" applyFill="0" applyAlignment="0" applyProtection="0">
      <alignment vertical="center"/>
    </xf>
    <xf numFmtId="0" fontId="45" fillId="87"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45" fillId="87"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45" fillId="87" borderId="0" applyNumberFormat="0" applyBorder="0" applyAlignment="0" applyProtection="0">
      <alignment vertical="center"/>
    </xf>
    <xf numFmtId="0" fontId="45" fillId="8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45" fillId="8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45" fillId="88" borderId="0" applyNumberFormat="0" applyBorder="0" applyAlignment="0" applyProtection="0">
      <alignment vertical="center"/>
    </xf>
    <xf numFmtId="0" fontId="45" fillId="8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45" fillId="81" borderId="0" applyNumberFormat="0" applyBorder="0" applyAlignment="0" applyProtection="0">
      <alignment vertical="center"/>
    </xf>
    <xf numFmtId="0" fontId="45" fillId="89"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45" fillId="89"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22" fillId="90" borderId="0" applyNumberFormat="0" applyBorder="0" applyAlignment="0" applyProtection="0">
      <alignment vertical="center"/>
    </xf>
    <xf numFmtId="0" fontId="45" fillId="89" borderId="0" applyNumberFormat="0" applyBorder="0" applyAlignment="0" applyProtection="0">
      <alignment vertical="center"/>
    </xf>
    <xf numFmtId="0" fontId="22" fillId="69" borderId="0" applyNumberFormat="0" applyBorder="0" applyAlignment="0" applyProtection="0">
      <alignment vertical="center"/>
    </xf>
    <xf numFmtId="0" fontId="22" fillId="69" borderId="0" applyNumberFormat="0" applyBorder="0" applyAlignment="0" applyProtection="0">
      <alignment vertical="center"/>
    </xf>
    <xf numFmtId="0" fontId="22" fillId="69" borderId="0" applyNumberFormat="0" applyBorder="0" applyAlignment="0" applyProtection="0">
      <alignment vertical="center"/>
    </xf>
    <xf numFmtId="0" fontId="22" fillId="69" borderId="0" applyNumberFormat="0" applyBorder="0" applyAlignment="0" applyProtection="0">
      <alignment vertical="center"/>
    </xf>
    <xf numFmtId="0" fontId="45" fillId="68" borderId="0" applyNumberFormat="0" applyBorder="0" applyAlignment="0" applyProtection="0">
      <alignment vertical="center"/>
    </xf>
    <xf numFmtId="0" fontId="22" fillId="69" borderId="0" applyNumberFormat="0" applyBorder="0" applyAlignment="0" applyProtection="0">
      <alignment vertical="center"/>
    </xf>
    <xf numFmtId="0" fontId="22" fillId="69" borderId="0" applyNumberFormat="0" applyBorder="0" applyAlignment="0" applyProtection="0">
      <alignment vertical="center"/>
    </xf>
    <xf numFmtId="0" fontId="45" fillId="68"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45" fillId="82" borderId="0" applyNumberFormat="0" applyBorder="0" applyAlignment="0" applyProtection="0">
      <alignment vertical="center"/>
    </xf>
    <xf numFmtId="0" fontId="22" fillId="58" borderId="0" applyNumberFormat="0" applyBorder="0" applyAlignment="0" applyProtection="0">
      <alignment vertical="center"/>
    </xf>
    <xf numFmtId="0" fontId="22" fillId="58" borderId="0" applyNumberFormat="0" applyBorder="0" applyAlignment="0" applyProtection="0">
      <alignment vertical="center"/>
    </xf>
    <xf numFmtId="0" fontId="45" fillId="82" borderId="0" applyNumberFormat="0" applyBorder="0" applyAlignment="0" applyProtection="0">
      <alignment vertical="center"/>
    </xf>
    <xf numFmtId="0" fontId="65" fillId="85"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65" fillId="85"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73" fillId="86" borderId="39" applyNumberFormat="0" applyAlignment="0" applyProtection="0">
      <alignment vertical="center"/>
    </xf>
    <xf numFmtId="0" fontId="61" fillId="27" borderId="47" applyNumberFormat="0" applyAlignment="0" applyProtection="0">
      <alignment vertical="center"/>
    </xf>
    <xf numFmtId="0" fontId="61" fillId="27" borderId="47" applyNumberFormat="0" applyAlignment="0" applyProtection="0">
      <alignment vertical="center"/>
    </xf>
    <xf numFmtId="0" fontId="61" fillId="27" borderId="47" applyNumberFormat="0" applyAlignment="0" applyProtection="0">
      <alignment vertical="center"/>
    </xf>
    <xf numFmtId="0" fontId="61" fillId="27" borderId="47" applyNumberFormat="0" applyAlignment="0" applyProtection="0">
      <alignment vertical="center"/>
    </xf>
    <xf numFmtId="0" fontId="73" fillId="86" borderId="39" applyNumberFormat="0" applyAlignment="0" applyProtection="0">
      <alignment vertical="center"/>
    </xf>
    <xf numFmtId="0" fontId="61" fillId="27" borderId="47" applyNumberFormat="0" applyAlignment="0" applyProtection="0">
      <alignment vertical="center"/>
    </xf>
    <xf numFmtId="0" fontId="61" fillId="27" borderId="47" applyNumberFormat="0" applyAlignment="0" applyProtection="0">
      <alignment vertical="center"/>
    </xf>
    <xf numFmtId="0" fontId="61" fillId="27" borderId="47" applyNumberFormat="0" applyAlignment="0" applyProtection="0">
      <alignment vertical="center"/>
    </xf>
    <xf numFmtId="0" fontId="73" fillId="86" borderId="39" applyNumberFormat="0" applyAlignment="0" applyProtection="0">
      <alignment vertical="center"/>
    </xf>
    <xf numFmtId="0" fontId="64" fillId="18" borderId="48" applyNumberFormat="0" applyAlignment="0" applyProtection="0">
      <alignment vertical="center"/>
    </xf>
    <xf numFmtId="0" fontId="63" fillId="84" borderId="33" applyNumberFormat="0" applyAlignment="0" applyProtection="0">
      <alignment vertical="center"/>
    </xf>
    <xf numFmtId="0" fontId="64" fillId="18" borderId="48" applyNumberFormat="0" applyAlignment="0" applyProtection="0">
      <alignment vertical="center"/>
    </xf>
    <xf numFmtId="0" fontId="64" fillId="18" borderId="48" applyNumberFormat="0" applyAlignment="0" applyProtection="0">
      <alignment vertical="center"/>
    </xf>
    <xf numFmtId="0" fontId="63" fillId="84" borderId="33" applyNumberFormat="0" applyAlignment="0" applyProtection="0">
      <alignment vertical="center"/>
    </xf>
    <xf numFmtId="0" fontId="39" fillId="91" borderId="35" applyNumberFormat="0" applyFont="0" applyAlignment="0" applyProtection="0">
      <alignment vertical="center"/>
    </xf>
    <xf numFmtId="0" fontId="38" fillId="17" borderId="40" applyNumberFormat="0" applyFont="0" applyAlignment="0" applyProtection="0">
      <alignment vertical="center"/>
    </xf>
    <xf numFmtId="0" fontId="38" fillId="17" borderId="40" applyNumberFormat="0" applyFont="0" applyAlignment="0" applyProtection="0">
      <alignment vertical="center"/>
    </xf>
    <xf numFmtId="0" fontId="38" fillId="17" borderId="40" applyNumberFormat="0" applyFont="0" applyAlignment="0" applyProtection="0">
      <alignment vertical="center"/>
    </xf>
    <xf numFmtId="0" fontId="39" fillId="91" borderId="35" applyNumberFormat="0" applyFont="0" applyAlignment="0" applyProtection="0">
      <alignment vertical="center"/>
    </xf>
    <xf numFmtId="0" fontId="39" fillId="91" borderId="35" applyNumberFormat="0" applyFont="0" applyAlignment="0" applyProtection="0">
      <alignment vertical="center"/>
    </xf>
    <xf numFmtId="0" fontId="39" fillId="91" borderId="35" applyNumberFormat="0" applyFont="0" applyAlignment="0" applyProtection="0">
      <alignment vertical="center"/>
    </xf>
    <xf numFmtId="0" fontId="39" fillId="91" borderId="35" applyNumberFormat="0" applyFont="0" applyAlignment="0" applyProtection="0">
      <alignment vertical="center"/>
    </xf>
    <xf numFmtId="0" fontId="38" fillId="17" borderId="40" applyNumberFormat="0" applyFont="0" applyAlignment="0" applyProtection="0">
      <alignment vertical="center"/>
    </xf>
    <xf numFmtId="0" fontId="38" fillId="17" borderId="40" applyNumberFormat="0" applyFont="0" applyAlignment="0" applyProtection="0">
      <alignment vertical="center"/>
    </xf>
    <xf numFmtId="0" fontId="38" fillId="17" borderId="40" applyNumberFormat="0" applyFont="0" applyAlignment="0" applyProtection="0">
      <alignment vertical="center"/>
    </xf>
  </cellStyleXfs>
  <cellXfs count="188">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0" xfId="827" applyFont="1" applyAlignment="1">
      <alignment horizontal="center" vertical="center" wrapText="1"/>
    </xf>
    <xf numFmtId="0" fontId="2" fillId="0" borderId="0" xfId="827"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3" xfId="0" applyFont="1" applyBorder="1" applyAlignment="1">
      <alignment horizontal="center" vertical="center"/>
    </xf>
    <xf numFmtId="0" fontId="6" fillId="0" borderId="5" xfId="173" applyFont="1" applyFill="1" applyBorder="1" applyAlignment="1">
      <alignment horizontal="center" vertical="center"/>
    </xf>
    <xf numFmtId="0" fontId="6" fillId="0" borderId="5" xfId="173" applyNumberFormat="1" applyFont="1" applyFill="1" applyBorder="1" applyAlignment="1">
      <alignment horizontal="center" vertical="center"/>
    </xf>
    <xf numFmtId="177" fontId="3" fillId="0" borderId="4" xfId="0" applyNumberFormat="1" applyFont="1" applyBorder="1" applyAlignment="1">
      <alignment horizontal="center" vertical="center"/>
    </xf>
    <xf numFmtId="0" fontId="6" fillId="0" borderId="4" xfId="173" applyFont="1" applyFill="1" applyBorder="1" applyAlignment="1">
      <alignment horizontal="center" vertical="center"/>
    </xf>
    <xf numFmtId="0" fontId="6" fillId="0" borderId="4" xfId="173" applyNumberFormat="1" applyFont="1" applyFill="1" applyBorder="1" applyAlignment="1">
      <alignment horizontal="center" vertical="center"/>
    </xf>
    <xf numFmtId="0" fontId="3" fillId="0" borderId="6" xfId="0" applyFont="1" applyBorder="1" applyAlignment="1">
      <alignment horizontal="center" vertical="center"/>
    </xf>
    <xf numFmtId="0" fontId="6" fillId="0" borderId="7" xfId="173" applyFont="1" applyFill="1" applyBorder="1" applyAlignment="1">
      <alignment horizontal="center" vertical="center"/>
    </xf>
    <xf numFmtId="0" fontId="6" fillId="0" borderId="7" xfId="173" applyNumberFormat="1" applyFont="1" applyFill="1" applyBorder="1" applyAlignment="1">
      <alignment horizontal="center" vertical="center"/>
    </xf>
    <xf numFmtId="177" fontId="3" fillId="0" borderId="7" xfId="0" applyNumberFormat="1" applyFont="1" applyBorder="1" applyAlignment="1">
      <alignment horizontal="center" vertical="center"/>
    </xf>
    <xf numFmtId="31" fontId="4" fillId="0" borderId="0" xfId="0" applyNumberFormat="1" applyFont="1" applyAlignment="1">
      <alignment horizontal="right" vertical="center"/>
    </xf>
    <xf numFmtId="49" fontId="4" fillId="0" borderId="0" xfId="0" applyNumberFormat="1" applyFont="1" applyAlignment="1">
      <alignment horizontal="right" vertical="center"/>
    </xf>
    <xf numFmtId="176"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3" xfId="173" applyFont="1" applyFill="1" applyBorder="1" applyAlignment="1">
      <alignment horizontal="center" vertical="center"/>
    </xf>
    <xf numFmtId="0" fontId="6" fillId="0" borderId="13" xfId="173" applyNumberFormat="1" applyFont="1" applyFill="1" applyBorder="1" applyAlignment="1">
      <alignment horizontal="center" vertical="center"/>
    </xf>
    <xf numFmtId="177"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6" fillId="0" borderId="5" xfId="536" applyFont="1" applyBorder="1" applyAlignment="1">
      <alignment horizontal="center" vertical="center"/>
    </xf>
    <xf numFmtId="0" fontId="6" fillId="0" borderId="5" xfId="536" applyNumberFormat="1" applyFont="1" applyBorder="1" applyAlignment="1">
      <alignment horizontal="center" vertical="center"/>
    </xf>
    <xf numFmtId="0" fontId="6" fillId="0" borderId="7" xfId="173" applyFont="1" applyBorder="1" applyAlignment="1">
      <alignment horizontal="center" vertical="center"/>
    </xf>
    <xf numFmtId="0" fontId="6" fillId="0" borderId="7" xfId="173" applyNumberFormat="1" applyFont="1" applyBorder="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center" vertical="center"/>
    </xf>
    <xf numFmtId="177" fontId="8" fillId="0" borderId="0" xfId="0" applyNumberFormat="1" applyFont="1" applyBorder="1" applyAlignment="1">
      <alignment horizontal="center" vertical="center"/>
    </xf>
    <xf numFmtId="31" fontId="4" fillId="0" borderId="0" xfId="0" applyNumberFormat="1"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12" xfId="0" applyFont="1" applyBorder="1" applyAlignment="1">
      <alignment horizontal="center" vertical="center"/>
    </xf>
    <xf numFmtId="0" fontId="11" fillId="0" borderId="13" xfId="173" applyFont="1" applyBorder="1" applyAlignment="1">
      <alignment horizontal="center" vertical="center"/>
    </xf>
    <xf numFmtId="0" fontId="11" fillId="0" borderId="13" xfId="173" applyNumberFormat="1" applyFont="1" applyBorder="1" applyAlignment="1">
      <alignment horizontal="center" vertical="center"/>
    </xf>
    <xf numFmtId="177" fontId="9" fillId="0" borderId="13" xfId="0" applyNumberFormat="1" applyFont="1" applyBorder="1" applyAlignment="1">
      <alignment horizontal="center" vertical="center"/>
    </xf>
    <xf numFmtId="31" fontId="10" fillId="0" borderId="0" xfId="0" applyNumberFormat="1" applyFont="1" applyAlignment="1">
      <alignment horizontal="right" vertical="center"/>
    </xf>
    <xf numFmtId="49" fontId="10" fillId="0" borderId="0" xfId="0" applyNumberFormat="1" applyFont="1" applyAlignment="1">
      <alignment horizontal="right" vertical="center"/>
    </xf>
    <xf numFmtId="0" fontId="2" fillId="0" borderId="11" xfId="0" applyNumberFormat="1"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177"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9" fillId="0" borderId="3" xfId="0" applyFont="1" applyBorder="1" applyAlignment="1">
      <alignment horizontal="center" vertical="center"/>
    </xf>
    <xf numFmtId="0" fontId="11" fillId="0" borderId="5" xfId="173" applyFont="1" applyBorder="1" applyAlignment="1">
      <alignment horizontal="center" vertical="center"/>
    </xf>
    <xf numFmtId="0" fontId="11" fillId="0" borderId="5" xfId="173" applyNumberFormat="1" applyFont="1" applyBorder="1" applyAlignment="1">
      <alignment horizontal="center" vertical="center"/>
    </xf>
    <xf numFmtId="177" fontId="9" fillId="0" borderId="4" xfId="0" applyNumberFormat="1" applyFont="1" applyBorder="1" applyAlignment="1">
      <alignment horizontal="center" vertical="center"/>
    </xf>
    <xf numFmtId="0" fontId="9" fillId="0" borderId="6" xfId="0" applyFont="1" applyBorder="1" applyAlignment="1">
      <alignment horizontal="center" vertical="center"/>
    </xf>
    <xf numFmtId="0" fontId="11" fillId="0" borderId="7" xfId="173" applyFont="1" applyBorder="1" applyAlignment="1">
      <alignment horizontal="center" vertical="center"/>
    </xf>
    <xf numFmtId="0" fontId="11" fillId="0" borderId="7" xfId="173" applyNumberFormat="1" applyFont="1" applyBorder="1" applyAlignment="1">
      <alignment horizontal="center" vertical="center"/>
    </xf>
    <xf numFmtId="0" fontId="14" fillId="0" borderId="0" xfId="0" applyFont="1" applyAlignment="1">
      <alignment vertical="center"/>
    </xf>
    <xf numFmtId="0" fontId="9" fillId="0" borderId="4"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16" xfId="0" applyNumberFormat="1" applyFont="1" applyBorder="1" applyAlignment="1">
      <alignment horizontal="center" vertical="center" wrapText="1"/>
    </xf>
    <xf numFmtId="176" fontId="2" fillId="0" borderId="16"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7" fontId="3" fillId="0" borderId="5" xfId="0" applyNumberFormat="1" applyFont="1" applyBorder="1" applyAlignment="1">
      <alignment horizontal="center" vertical="center"/>
    </xf>
    <xf numFmtId="0" fontId="6" fillId="0" borderId="4" xfId="536" applyFont="1" applyFill="1" applyBorder="1" applyAlignment="1">
      <alignment horizontal="center" vertical="center"/>
    </xf>
    <xf numFmtId="0" fontId="6" fillId="0" borderId="4" xfId="536" applyNumberFormat="1" applyFont="1" applyFill="1" applyBorder="1" applyAlignment="1">
      <alignment horizontal="center" vertical="center"/>
    </xf>
    <xf numFmtId="0" fontId="6" fillId="0" borderId="7" xfId="536" applyFont="1" applyFill="1" applyBorder="1" applyAlignment="1">
      <alignment horizontal="center" vertical="center"/>
    </xf>
    <xf numFmtId="0" fontId="6" fillId="0" borderId="7" xfId="536" applyNumberFormat="1" applyFont="1" applyFill="1" applyBorder="1" applyAlignment="1">
      <alignment horizontal="center" vertical="center"/>
    </xf>
    <xf numFmtId="0" fontId="2" fillId="0" borderId="1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0" fontId="7" fillId="0" borderId="0" xfId="0" applyFont="1">
      <alignment vertical="center"/>
    </xf>
    <xf numFmtId="0" fontId="15" fillId="0" borderId="0" xfId="0" applyFont="1" applyAlignment="1">
      <alignment vertical="center"/>
    </xf>
    <xf numFmtId="0" fontId="7" fillId="0" borderId="11" xfId="0" applyFont="1" applyBorder="1" applyAlignment="1">
      <alignment horizontal="center" vertical="center"/>
    </xf>
    <xf numFmtId="0" fontId="9" fillId="0" borderId="13" xfId="0" applyFont="1" applyBorder="1" applyAlignment="1">
      <alignment horizontal="center" vertical="center"/>
    </xf>
    <xf numFmtId="0" fontId="0" fillId="0" borderId="14" xfId="0" applyBorder="1" applyAlignment="1">
      <alignment horizontal="center" vertical="center"/>
    </xf>
    <xf numFmtId="0" fontId="11" fillId="0" borderId="4" xfId="173" applyFont="1" applyBorder="1" applyAlignment="1">
      <alignment horizontal="center" vertical="center"/>
    </xf>
    <xf numFmtId="0" fontId="11" fillId="0" borderId="4" xfId="173" applyNumberFormat="1" applyFont="1" applyBorder="1" applyAlignment="1">
      <alignment horizontal="center" vertical="center"/>
    </xf>
    <xf numFmtId="0" fontId="11" fillId="0" borderId="4" xfId="536" applyFont="1" applyFill="1" applyBorder="1" applyAlignment="1">
      <alignment horizontal="center" vertical="center"/>
    </xf>
    <xf numFmtId="0" fontId="11" fillId="0" borderId="4" xfId="536" applyNumberFormat="1" applyFont="1" applyFill="1" applyBorder="1" applyAlignment="1">
      <alignment horizontal="center" vertical="center"/>
    </xf>
    <xf numFmtId="0" fontId="11" fillId="0" borderId="7" xfId="536" applyFont="1" applyFill="1" applyBorder="1" applyAlignment="1">
      <alignment horizontal="center" vertical="center"/>
    </xf>
    <xf numFmtId="0" fontId="11" fillId="0" borderId="7" xfId="536" applyNumberFormat="1" applyFont="1" applyFill="1" applyBorder="1" applyAlignment="1">
      <alignment horizontal="center" vertical="center"/>
    </xf>
    <xf numFmtId="0" fontId="9" fillId="0" borderId="9" xfId="0" applyFont="1" applyBorder="1" applyAlignment="1">
      <alignment horizontal="center" vertical="center"/>
    </xf>
    <xf numFmtId="0" fontId="3" fillId="0" borderId="0" xfId="0" applyFont="1">
      <alignment vertical="center"/>
    </xf>
    <xf numFmtId="0" fontId="6" fillId="0" borderId="5" xfId="536" applyFont="1" applyFill="1" applyBorder="1" applyAlignment="1">
      <alignment horizontal="center" vertical="center"/>
    </xf>
    <xf numFmtId="0" fontId="6" fillId="0" borderId="5" xfId="536" applyNumberFormat="1" applyFont="1" applyFill="1" applyBorder="1" applyAlignment="1">
      <alignment horizontal="center" vertical="center"/>
    </xf>
    <xf numFmtId="177" fontId="3" fillId="0" borderId="4" xfId="0" applyNumberFormat="1" applyFont="1" applyBorder="1">
      <alignment vertical="center"/>
    </xf>
    <xf numFmtId="0" fontId="3" fillId="0" borderId="9" xfId="0" applyFont="1" applyBorder="1">
      <alignment vertical="center"/>
    </xf>
    <xf numFmtId="0" fontId="2" fillId="0" borderId="19" xfId="0" applyFont="1" applyBorder="1" applyAlignment="1">
      <alignment horizontal="center" vertical="center" wrapText="1"/>
    </xf>
    <xf numFmtId="0" fontId="11" fillId="0" borderId="15" xfId="173" applyFont="1" applyBorder="1" applyAlignment="1">
      <alignment horizontal="center" vertical="center"/>
    </xf>
    <xf numFmtId="0" fontId="11" fillId="0" borderId="15" xfId="173" applyNumberFormat="1" applyFont="1" applyBorder="1" applyAlignment="1">
      <alignment horizontal="center" vertical="center"/>
    </xf>
    <xf numFmtId="176" fontId="2"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177"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31" fontId="10" fillId="0" borderId="0" xfId="0" applyNumberFormat="1" applyFont="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lignment vertical="center"/>
    </xf>
    <xf numFmtId="0" fontId="3" fillId="0" borderId="13" xfId="0" applyFont="1" applyBorder="1" applyAlignment="1">
      <alignment horizontal="center" vertical="center"/>
    </xf>
    <xf numFmtId="0" fontId="3" fillId="0" borderId="11" xfId="0" applyFont="1" applyBorder="1">
      <alignment vertical="center"/>
    </xf>
    <xf numFmtId="177" fontId="3" fillId="0" borderId="7" xfId="0" applyNumberFormat="1" applyFont="1" applyBorder="1">
      <alignment vertical="center"/>
    </xf>
    <xf numFmtId="0" fontId="16" fillId="0" borderId="0" xfId="0" applyFont="1" applyAlignment="1">
      <alignment horizontal="center" vertical="center"/>
    </xf>
    <xf numFmtId="0" fontId="17" fillId="0" borderId="3" xfId="0" applyFont="1" applyBorder="1" applyAlignment="1">
      <alignment horizontal="center" vertical="center"/>
    </xf>
    <xf numFmtId="0" fontId="6" fillId="0" borderId="5" xfId="324" applyFont="1" applyBorder="1" applyAlignment="1">
      <alignment horizontal="center" vertical="center"/>
    </xf>
    <xf numFmtId="0" fontId="6" fillId="0" borderId="5" xfId="324" applyNumberFormat="1" applyFont="1" applyBorder="1" applyAlignment="1">
      <alignment horizontal="center" vertical="center"/>
    </xf>
    <xf numFmtId="177"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6" fillId="0" borderId="9" xfId="0" applyFont="1" applyBorder="1" applyAlignment="1">
      <alignment horizontal="center" vertical="center"/>
    </xf>
    <xf numFmtId="0" fontId="6" fillId="0" borderId="4" xfId="173" applyFont="1" applyBorder="1" applyAlignment="1">
      <alignment horizontal="center" vertical="center"/>
    </xf>
    <xf numFmtId="0" fontId="6" fillId="0" borderId="4" xfId="173" applyNumberFormat="1" applyFont="1" applyBorder="1" applyAlignment="1">
      <alignment horizontal="center" vertical="center"/>
    </xf>
    <xf numFmtId="0" fontId="6" fillId="0" borderId="4" xfId="536" applyFont="1" applyBorder="1" applyAlignment="1">
      <alignment horizontal="center" vertical="center"/>
    </xf>
    <xf numFmtId="0" fontId="6" fillId="0" borderId="4" xfId="536" applyNumberFormat="1" applyFont="1" applyBorder="1" applyAlignment="1">
      <alignment horizontal="center" vertical="center"/>
    </xf>
    <xf numFmtId="178" fontId="10" fillId="0" borderId="0" xfId="0" applyNumberFormat="1" applyFont="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76" fontId="17" fillId="0" borderId="0" xfId="0" applyNumberFormat="1" applyFont="1" applyFill="1" applyAlignment="1">
      <alignment horizontal="center" vertical="center"/>
    </xf>
    <xf numFmtId="176" fontId="17"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center" wrapText="1"/>
    </xf>
    <xf numFmtId="176" fontId="17" fillId="0" borderId="3" xfId="0" applyNumberFormat="1" applyFont="1" applyFill="1" applyBorder="1" applyAlignment="1">
      <alignment horizontal="center" vertical="center"/>
    </xf>
    <xf numFmtId="0" fontId="6" fillId="0" borderId="5" xfId="173" applyFont="1" applyBorder="1" applyAlignment="1">
      <alignment horizontal="center" vertical="center"/>
    </xf>
    <xf numFmtId="0" fontId="6" fillId="0" borderId="5" xfId="173" applyNumberFormat="1" applyFont="1" applyBorder="1" applyAlignment="1">
      <alignment horizontal="center" vertical="center"/>
    </xf>
    <xf numFmtId="180" fontId="17" fillId="0" borderId="4"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80" fontId="17" fillId="0" borderId="7" xfId="0" applyNumberFormat="1" applyFont="1" applyFill="1" applyBorder="1" applyAlignment="1">
      <alignment horizontal="center" vertical="center"/>
    </xf>
    <xf numFmtId="31" fontId="4"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2" fillId="0" borderId="2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179" fontId="17" fillId="0" borderId="4"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17" fillId="0" borderId="9" xfId="0" applyNumberFormat="1" applyFont="1" applyFill="1" applyBorder="1" applyAlignment="1">
      <alignment horizontal="center" vertical="center"/>
    </xf>
    <xf numFmtId="179" fontId="17" fillId="0" borderId="7"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0" fontId="6" fillId="0" borderId="4" xfId="705" applyFont="1" applyBorder="1" applyAlignment="1">
      <alignment horizontal="center" vertical="center"/>
    </xf>
    <xf numFmtId="0" fontId="6" fillId="0" borderId="4" xfId="705" applyNumberFormat="1" applyFont="1" applyBorder="1" applyAlignment="1">
      <alignment horizontal="center" vertical="center"/>
    </xf>
    <xf numFmtId="0" fontId="2" fillId="0" borderId="28" xfId="0" applyFont="1" applyFill="1" applyBorder="1" applyAlignment="1">
      <alignment horizontal="center" vertical="center" wrapText="1"/>
    </xf>
    <xf numFmtId="181" fontId="17" fillId="0" borderId="4" xfId="0" applyNumberFormat="1" applyFont="1" applyFill="1" applyBorder="1" applyAlignment="1">
      <alignment horizontal="center" vertical="center"/>
    </xf>
    <xf numFmtId="181" fontId="17" fillId="0" borderId="5" xfId="0" applyNumberFormat="1" applyFont="1" applyFill="1" applyBorder="1" applyAlignment="1">
      <alignment horizontal="center" vertical="center"/>
    </xf>
    <xf numFmtId="180" fontId="17" fillId="0" borderId="0" xfId="0" applyNumberFormat="1" applyFont="1" applyFill="1" applyAlignment="1">
      <alignment horizontal="center" vertical="center"/>
    </xf>
    <xf numFmtId="176" fontId="17" fillId="0" borderId="0" xfId="0" applyNumberFormat="1" applyFont="1" applyFill="1" applyBorder="1" applyAlignment="1">
      <alignment horizontal="center" vertical="center"/>
    </xf>
    <xf numFmtId="0" fontId="6" fillId="0" borderId="0" xfId="173" applyFont="1" applyBorder="1" applyAlignment="1">
      <alignment horizontal="center" vertical="center"/>
    </xf>
    <xf numFmtId="0" fontId="6" fillId="0" borderId="0" xfId="173" applyNumberFormat="1" applyFont="1" applyBorder="1" applyAlignment="1">
      <alignment horizontal="center" vertical="center"/>
    </xf>
    <xf numFmtId="180" fontId="17" fillId="0" borderId="0" xfId="0" applyNumberFormat="1" applyFont="1" applyFill="1" applyBorder="1" applyAlignment="1">
      <alignment horizontal="center" vertical="center"/>
    </xf>
    <xf numFmtId="181" fontId="17" fillId="0" borderId="13" xfId="0" applyNumberFormat="1" applyFont="1" applyFill="1" applyBorder="1" applyAlignment="1">
      <alignment horizontal="center" vertical="center"/>
    </xf>
    <xf numFmtId="181" fontId="17" fillId="0" borderId="7" xfId="0" applyNumberFormat="1" applyFont="1" applyFill="1" applyBorder="1" applyAlignment="1">
      <alignment horizontal="center" vertical="center"/>
    </xf>
    <xf numFmtId="181" fontId="17" fillId="0" borderId="0" xfId="0" applyNumberFormat="1" applyFont="1" applyFill="1" applyBorder="1" applyAlignment="1">
      <alignment horizontal="center" vertical="center"/>
    </xf>
    <xf numFmtId="179" fontId="17" fillId="0" borderId="0" xfId="0" applyNumberFormat="1" applyFont="1" applyFill="1" applyBorder="1" applyAlignment="1">
      <alignment horizontal="center" vertical="center"/>
    </xf>
  </cellXfs>
  <cellStyles count="969">
    <cellStyle name="常规" xfId="0" builtinId="0"/>
    <cellStyle name="货币[0]" xfId="1" builtinId="7"/>
    <cellStyle name="20% - 强调文字颜色 1 2" xfId="2"/>
    <cellStyle name="20% - 强调文字颜色 3" xfId="3" builtinId="38"/>
    <cellStyle name="常规 2 14 2 3" xfId="4"/>
    <cellStyle name="输入" xfId="5" builtinId="20"/>
    <cellStyle name="常规 2 2 4" xfId="6"/>
    <cellStyle name="货币" xfId="7" builtinId="4"/>
    <cellStyle name="千位分隔[0]" xfId="8" builtinId="6"/>
    <cellStyle name="40% - 强调文字颜色 3" xfId="9" builtinId="39"/>
    <cellStyle name="差" xfId="10" builtinId="27"/>
    <cellStyle name="千位分隔" xfId="11" builtinId="3"/>
    <cellStyle name="解释性文本 2 3" xfId="12"/>
    <cellStyle name="常规 11 4 2" xfId="13"/>
    <cellStyle name="标题 5" xfId="14"/>
    <cellStyle name="20% - 强调文字颜色 1 2 2 2" xfId="15"/>
    <cellStyle name="60% - 强调文字颜色 3" xfId="16" builtinId="40"/>
    <cellStyle name="超链接" xfId="17" builtinId="8"/>
    <cellStyle name="百分比" xfId="18" builtinId="5"/>
    <cellStyle name="20% - 强调文字颜色 2 2 2" xfId="19"/>
    <cellStyle name="60% - 强调文字颜色 4 2 2 2" xfId="20"/>
    <cellStyle name="已访问的超链接" xfId="21" builtinId="9"/>
    <cellStyle name="注释" xfId="22" builtinId="10"/>
    <cellStyle name="60% - 强调文字颜色 2 3" xfId="23"/>
    <cellStyle name="20% - 强调文字颜色 4 5" xfId="24"/>
    <cellStyle name="60% - 强调文字颜色 2" xfId="25" builtinId="36"/>
    <cellStyle name="标题 4" xfId="26" builtinId="19"/>
    <cellStyle name="常规 6 5" xfId="27"/>
    <cellStyle name="警告文本" xfId="28" builtinId="11"/>
    <cellStyle name="60% - 强调文字颜色 2 2 2" xfId="29"/>
    <cellStyle name="标题" xfId="30" builtinId="15"/>
    <cellStyle name="解释性文本" xfId="31" builtinId="53"/>
    <cellStyle name="差 6" xfId="32"/>
    <cellStyle name="标题 1" xfId="33" builtinId="16"/>
    <cellStyle name="60% - 强调文字颜色 2 2 2 2" xfId="34"/>
    <cellStyle name="标题 2" xfId="35" builtinId="17"/>
    <cellStyle name="60% - 强调文字颜色 1" xfId="36" builtinId="32"/>
    <cellStyle name="标题 3" xfId="37" builtinId="18"/>
    <cellStyle name="60% - 强调文字颜色 4" xfId="38" builtinId="44"/>
    <cellStyle name="常规 2 2 2 2 2 3" xfId="39"/>
    <cellStyle name="输出" xfId="40" builtinId="21"/>
    <cellStyle name="计算" xfId="41" builtinId="22"/>
    <cellStyle name="40% - 强调文字颜色 4 2" xfId="42"/>
    <cellStyle name="检查单元格" xfId="43" builtinId="23"/>
    <cellStyle name="常规 2 3 2 6 2 2 2" xfId="44"/>
    <cellStyle name="20% - 强调文字颜色 1 5" xfId="45"/>
    <cellStyle name="常规 8 3" xfId="46"/>
    <cellStyle name="常规 2 18 2 2" xfId="47"/>
    <cellStyle name="20% - 强调文字颜色 6" xfId="48" builtinId="50"/>
    <cellStyle name="强调文字颜色 2" xfId="49" builtinId="33"/>
    <cellStyle name="常规 2 2 2 5" xfId="50"/>
    <cellStyle name="注释 2 3" xfId="51"/>
    <cellStyle name="40% - 强调文字颜色 5 7" xfId="52"/>
    <cellStyle name="链接单元格" xfId="53" builtinId="24"/>
    <cellStyle name="40% - 强调文字颜色 6 5" xfId="54"/>
    <cellStyle name="60% - 强调文字颜色 4 2 3" xfId="55"/>
    <cellStyle name="汇总" xfId="56" builtinId="25"/>
    <cellStyle name="好" xfId="57" builtinId="26"/>
    <cellStyle name="常规 11 5" xfId="58"/>
    <cellStyle name="40% - 强调文字颜色 2 2" xfId="59"/>
    <cellStyle name="20% - 强调文字颜色 1 2 3" xfId="60"/>
    <cellStyle name="常规 3 2 6" xfId="61"/>
    <cellStyle name="20% - 强调文字颜色 3 3" xfId="62"/>
    <cellStyle name="适中" xfId="63" builtinId="28"/>
    <cellStyle name="20% - 强调文字颜色 1 4" xfId="64"/>
    <cellStyle name="20% - 强调文字颜色 5" xfId="65" builtinId="46"/>
    <cellStyle name="强调文字颜色 1" xfId="66" builtinId="29"/>
    <cellStyle name="常规 2 2 2 4" xfId="67"/>
    <cellStyle name="20% - 强调文字颜色 1" xfId="68" builtinId="30"/>
    <cellStyle name="常规 2 2 7 2 3" xfId="69"/>
    <cellStyle name="标题 5 4" xfId="70"/>
    <cellStyle name="40% - 强调文字颜色 1" xfId="71" builtinId="31"/>
    <cellStyle name="20% - 强调文字颜色 2" xfId="72" builtinId="34"/>
    <cellStyle name="标题 5 5" xfId="73"/>
    <cellStyle name="40% - 强调文字颜色 2" xfId="74" builtinId="35"/>
    <cellStyle name="20% - 强调文字颜色 1 6" xfId="75"/>
    <cellStyle name="强调文字颜色 3" xfId="76" builtinId="37"/>
    <cellStyle name="常规 2 2 2 6" xfId="77"/>
    <cellStyle name="好 4" xfId="78"/>
    <cellStyle name="常规 2 11 3 2" xfId="79"/>
    <cellStyle name="20% - 强调文字颜色 1 7" xfId="80"/>
    <cellStyle name="强调文字颜色 4" xfId="81" builtinId="41"/>
    <cellStyle name="常规 2 2 2 7" xfId="82"/>
    <cellStyle name="强调文字颜色 2 2 2 2" xfId="83"/>
    <cellStyle name="20% - 强调文字颜色 1 3" xfId="84"/>
    <cellStyle name="常规 2 2 7 2 2 2" xfId="85"/>
    <cellStyle name="20% - 强调文字颜色 4" xfId="86" builtinId="42"/>
    <cellStyle name="40% - 强调文字颜色 4" xfId="87" builtinId="43"/>
    <cellStyle name="强调文字颜色 5" xfId="88" builtinId="45"/>
    <cellStyle name="常规 2 2 2 8" xfId="89"/>
    <cellStyle name="60% - 强调文字颜色 5 2 2 2" xfId="90"/>
    <cellStyle name="40% - 强调文字颜色 5" xfId="91" builtinId="47"/>
    <cellStyle name="常规 2 2 8 2" xfId="92"/>
    <cellStyle name="60% - 强调文字颜色 5" xfId="93" builtinId="48"/>
    <cellStyle name="强调文字颜色 6" xfId="94" builtinId="49"/>
    <cellStyle name="常规 2 2 2 9" xfId="95"/>
    <cellStyle name="40% - 强调文字颜色 6" xfId="96" builtinId="51"/>
    <cellStyle name="常规 2 2 8 3" xfId="97"/>
    <cellStyle name="60% - 强调文字颜色 6" xfId="98" builtinId="52"/>
    <cellStyle name="常规 11 4" xfId="99"/>
    <cellStyle name="20% - 强调文字颜色 1 2 2" xfId="100"/>
    <cellStyle name="常规 11 6" xfId="101"/>
    <cellStyle name="40% - 强调文字颜色 2 3" xfId="102"/>
    <cellStyle name="20% - 强调文字颜色 1 2 4" xfId="103"/>
    <cellStyle name="常规 11 7" xfId="104"/>
    <cellStyle name="60% - 强调文字颜色 6 2 2 2" xfId="105"/>
    <cellStyle name="40% - 强调文字颜色 2 4" xfId="106"/>
    <cellStyle name="20% - 强调文字颜色 1 2 5" xfId="107"/>
    <cellStyle name="常规 4 8 2" xfId="108"/>
    <cellStyle name="40% - 强调文字颜色 2 5" xfId="109"/>
    <cellStyle name="20% - 强调文字颜色 1 2 6" xfId="110"/>
    <cellStyle name="20% - 强调文字颜色 2 2" xfId="111"/>
    <cellStyle name="20% - 强调文字颜色 2 6" xfId="112"/>
    <cellStyle name="20% - 强调文字颜色 2 2 2 2" xfId="113"/>
    <cellStyle name="20% - 强调文字颜色 2 2 3" xfId="114"/>
    <cellStyle name="20% - 强调文字颜色 2 2 4" xfId="115"/>
    <cellStyle name="20% - 强调文字颜色 2 2 5" xfId="116"/>
    <cellStyle name="20% - 强调文字颜色 2 2 6" xfId="117"/>
    <cellStyle name="60% - 强调文字颜色 3 2 2 2" xfId="118"/>
    <cellStyle name="20% - 强调文字颜色 2 3" xfId="119"/>
    <cellStyle name="20% - 强调文字颜色 2 4" xfId="120"/>
    <cellStyle name="20% - 强调文字颜色 2 5" xfId="121"/>
    <cellStyle name="20% - 强调文字颜色 2 7" xfId="122"/>
    <cellStyle name="常规 3 2 5" xfId="123"/>
    <cellStyle name="20% - 强调文字颜色 3 2" xfId="124"/>
    <cellStyle name="20% - 强调文字颜色 3 2 2" xfId="125"/>
    <cellStyle name="20% - 强调文字颜色 3 2 2 2" xfId="126"/>
    <cellStyle name="常规 2 2 6 4" xfId="127"/>
    <cellStyle name="标题 1 2 4" xfId="128"/>
    <cellStyle name="20% - 强调文字颜色 3 2 3" xfId="129"/>
    <cellStyle name="常规 2 14 2" xfId="130"/>
    <cellStyle name="20% - 强调文字颜色 3 2 4" xfId="131"/>
    <cellStyle name="常规 2 14 3" xfId="132"/>
    <cellStyle name="20% - 强调文字颜色 3 2 5" xfId="133"/>
    <cellStyle name="常规 2 14 4" xfId="134"/>
    <cellStyle name="20% - 强调文字颜色 3 2 6" xfId="135"/>
    <cellStyle name="60% - 强调文字颜色 1 2" xfId="136"/>
    <cellStyle name="20% - 强调文字颜色 3 4" xfId="137"/>
    <cellStyle name="常规 2 10 2 2 2" xfId="138"/>
    <cellStyle name="60% - 强调文字颜色 1 3" xfId="139"/>
    <cellStyle name="20% - 强调文字颜色 3 5" xfId="140"/>
    <cellStyle name="常规 2 4 2 4 2" xfId="141"/>
    <cellStyle name="60% - 强调文字颜色 1 4" xfId="142"/>
    <cellStyle name="20% - 强调文字颜色 3 6" xfId="143"/>
    <cellStyle name="60% - 强调文字颜色 1 5" xfId="144"/>
    <cellStyle name="20% - 强调文字颜色 3 7" xfId="145"/>
    <cellStyle name="20% - 强调文字颜色 4 2" xfId="146"/>
    <cellStyle name="20% - 强调文字颜色 4 2 2" xfId="147"/>
    <cellStyle name="20% - 强调文字颜色 4 2 2 2" xfId="148"/>
    <cellStyle name="常规 2 15 3" xfId="149"/>
    <cellStyle name="20% - 强调文字颜色 4 2 3" xfId="150"/>
    <cellStyle name="20% - 强调文字颜色 4 2 4" xfId="151"/>
    <cellStyle name="强调文字颜色 5 2" xfId="152"/>
    <cellStyle name="常规 2 2 2 8 2" xfId="153"/>
    <cellStyle name="20% - 强调文字颜色 4 2 5" xfId="154"/>
    <cellStyle name="强调文字颜色 5 3" xfId="155"/>
    <cellStyle name="常规 2 2 2 8 3" xfId="156"/>
    <cellStyle name="20% - 强调文字颜色 4 2 6" xfId="157"/>
    <cellStyle name="20% - 强调文字颜色 4 3" xfId="158"/>
    <cellStyle name="60% - 强调文字颜色 2 2" xfId="159"/>
    <cellStyle name="20% - 强调文字颜色 4 4" xfId="160"/>
    <cellStyle name="60% - 强调文字颜色 2 4" xfId="161"/>
    <cellStyle name="20% - 强调文字颜色 4 6" xfId="162"/>
    <cellStyle name="60% - 强调文字颜色 2 5" xfId="163"/>
    <cellStyle name="20% - 强调文字颜色 4 7" xfId="164"/>
    <cellStyle name="常规 2 2 3 2 3" xfId="165"/>
    <cellStyle name="20% - 强调文字颜色 5 2" xfId="166"/>
    <cellStyle name="常规 2 2 15" xfId="167"/>
    <cellStyle name="常规 2 2 20" xfId="168"/>
    <cellStyle name="20% - 强调文字颜色 5 2 2" xfId="169"/>
    <cellStyle name="20% - 强调文字颜色 5 2 2 2" xfId="170"/>
    <cellStyle name="40% - 强调文字颜色 2 7" xfId="171"/>
    <cellStyle name="常规 2 2 16" xfId="172"/>
    <cellStyle name="常规 2 2 21" xfId="173"/>
    <cellStyle name="20% - 强调文字颜色 5 2 3" xfId="174"/>
    <cellStyle name="常规 2 2 17" xfId="175"/>
    <cellStyle name="20% - 强调文字颜色 5 2 4" xfId="176"/>
    <cellStyle name="常规 2 2 18" xfId="177"/>
    <cellStyle name="20% - 强调文字颜色 5 2 5" xfId="178"/>
    <cellStyle name="常规 2 2 19" xfId="179"/>
    <cellStyle name="20% - 强调文字颜色 5 2 6" xfId="180"/>
    <cellStyle name="20% - 强调文字颜色 5 3" xfId="181"/>
    <cellStyle name="60% - 强调文字颜色 3 2" xfId="182"/>
    <cellStyle name="20% - 强调文字颜色 5 4" xfId="183"/>
    <cellStyle name="60% - 强调文字颜色 3 3" xfId="184"/>
    <cellStyle name="20% - 强调文字颜色 5 5" xfId="185"/>
    <cellStyle name="60% - 强调文字颜色 3 4" xfId="186"/>
    <cellStyle name="20% - 强调文字颜色 5 6" xfId="187"/>
    <cellStyle name="60% - 强调文字颜色 3 5" xfId="188"/>
    <cellStyle name="20% - 强调文字颜色 5 7" xfId="189"/>
    <cellStyle name="60% - 强调文字颜色 6 2 4" xfId="190"/>
    <cellStyle name="20% - 强调文字颜色 6 2" xfId="191"/>
    <cellStyle name="40% - 强调文字颜色 4 4" xfId="192"/>
    <cellStyle name="20% - 强调文字颜色 6 2 2" xfId="193"/>
    <cellStyle name="20% - 强调文字颜色 6 2 2 2" xfId="194"/>
    <cellStyle name="常规 15 2 2 2" xfId="195"/>
    <cellStyle name="40% - 强调文字颜色 4 5" xfId="196"/>
    <cellStyle name="20% - 强调文字颜色 6 2 3" xfId="197"/>
    <cellStyle name="40% - 强调文字颜色 4 6" xfId="198"/>
    <cellStyle name="20% - 强调文字颜色 6 2 4" xfId="199"/>
    <cellStyle name="40% - 强调文字颜色 4 7" xfId="200"/>
    <cellStyle name="20% - 强调文字颜色 6 2 5" xfId="201"/>
    <cellStyle name="20% - 强调文字颜色 6 2 6" xfId="202"/>
    <cellStyle name="60% - 强调文字颜色 6 2 5" xfId="203"/>
    <cellStyle name="20% - 强调文字颜色 6 3" xfId="204"/>
    <cellStyle name="60% - 强调文字颜色 6 2 6" xfId="205"/>
    <cellStyle name="60% - 强调文字颜色 4 2" xfId="206"/>
    <cellStyle name="20% - 强调文字颜色 6 4" xfId="207"/>
    <cellStyle name="60% - 强调文字颜色 4 3" xfId="208"/>
    <cellStyle name="40% - 强调文字颜色 5 2 2" xfId="209"/>
    <cellStyle name="20% - 强调文字颜色 6 5" xfId="210"/>
    <cellStyle name="60% - 强调文字颜色 4 4" xfId="211"/>
    <cellStyle name="40% - 强调文字颜色 5 2 3" xfId="212"/>
    <cellStyle name="20% - 强调文字颜色 6 6" xfId="213"/>
    <cellStyle name="60% - 强调文字颜色 4 5" xfId="214"/>
    <cellStyle name="40% - 强调文字颜色 5 2 4" xfId="215"/>
    <cellStyle name="20% - 强调文字颜色 6 7" xfId="216"/>
    <cellStyle name="40% - 强调文字颜色 1 2" xfId="217"/>
    <cellStyle name="常规 2 4_三湖中学教师2014年1－3月70%部分津补贴表" xfId="218"/>
    <cellStyle name="常规 2 2 10 3" xfId="219"/>
    <cellStyle name="40% - 强调文字颜色 1 2 2" xfId="220"/>
    <cellStyle name="40% - 强调文字颜色 1 2 2 2" xfId="221"/>
    <cellStyle name="40% - 强调文字颜色 1 2 3" xfId="222"/>
    <cellStyle name="40% - 强调文字颜色 1 2 4" xfId="223"/>
    <cellStyle name="常规 15 3 2" xfId="224"/>
    <cellStyle name="标题 2 2 2 2" xfId="225"/>
    <cellStyle name="40% - 强调文字颜色 1 2 5" xfId="226"/>
    <cellStyle name="常规 2 2 2 2" xfId="227"/>
    <cellStyle name="40% - 强调文字颜色 1 2 6" xfId="228"/>
    <cellStyle name="常规 9 2" xfId="229"/>
    <cellStyle name="40% - 强调文字颜色 1 3" xfId="230"/>
    <cellStyle name="常规 9 3" xfId="231"/>
    <cellStyle name="40% - 强调文字颜色 1 4" xfId="232"/>
    <cellStyle name="40% - 强调文字颜色 1 5" xfId="233"/>
    <cellStyle name="40% - 强调文字颜色 1 6" xfId="234"/>
    <cellStyle name="40% - 强调文字颜色 1 7" xfId="235"/>
    <cellStyle name="常规 11 5 2" xfId="236"/>
    <cellStyle name="40% - 强调文字颜色 2 2 2" xfId="237"/>
    <cellStyle name="40% - 强调文字颜色 2 2 2 2" xfId="238"/>
    <cellStyle name="40% - 强调文字颜色 2 2 3" xfId="239"/>
    <cellStyle name="40% - 强调文字颜色 2 2 4" xfId="240"/>
    <cellStyle name="常规 11 2" xfId="241"/>
    <cellStyle name="40% - 强调文字颜色 2 2 5" xfId="242"/>
    <cellStyle name="常规 11 3" xfId="243"/>
    <cellStyle name="40% - 强调文字颜色 2 2 6" xfId="244"/>
    <cellStyle name="常规 4 8 3" xfId="245"/>
    <cellStyle name="40% - 强调文字颜色 2 6" xfId="246"/>
    <cellStyle name="40% - 强调文字颜色 3 2" xfId="247"/>
    <cellStyle name="40% - 强调文字颜色 3 2 2" xfId="248"/>
    <cellStyle name="40% - 强调文字颜色 3 2 4" xfId="249"/>
    <cellStyle name="40% - 强调文字颜色 3 2 2 2" xfId="250"/>
    <cellStyle name="40% - 强调文字颜色 3 2 3" xfId="251"/>
    <cellStyle name="40% - 强调文字颜色 3 2 5" xfId="252"/>
    <cellStyle name="40% - 强调文字颜色 3 2 6" xfId="253"/>
    <cellStyle name="40% - 强调文字颜色 3 3" xfId="254"/>
    <cellStyle name="40% - 强调文字颜色 3 4" xfId="255"/>
    <cellStyle name="常规 4 9 2" xfId="256"/>
    <cellStyle name="40% - 强调文字颜色 3 5" xfId="257"/>
    <cellStyle name="常规 2 13 2 2 2" xfId="258"/>
    <cellStyle name="常规 4 9 3" xfId="259"/>
    <cellStyle name="40% - 强调文字颜色 3 6" xfId="260"/>
    <cellStyle name="40% - 强调文字颜色 3 7" xfId="261"/>
    <cellStyle name="标题 4 4" xfId="262"/>
    <cellStyle name="40% - 强调文字颜色 4 2 2" xfId="263"/>
    <cellStyle name="40% - 强调文字颜色 4 2 2 2" xfId="264"/>
    <cellStyle name="40% - 强调文字颜色 4 2 3" xfId="265"/>
    <cellStyle name="40% - 强调文字颜色 4 2 4" xfId="266"/>
    <cellStyle name="40% - 强调文字颜色 4 2 5" xfId="267"/>
    <cellStyle name="40% - 强调文字颜色 4 2 6" xfId="268"/>
    <cellStyle name="40% - 强调文字颜色 4 3" xfId="269"/>
    <cellStyle name="好 2 3" xfId="270"/>
    <cellStyle name="40% - 强调文字颜色 5 2" xfId="271"/>
    <cellStyle name="40% - 强调文字颜色 5 2 2 2" xfId="272"/>
    <cellStyle name="常规 2 10 3" xfId="273"/>
    <cellStyle name="常规 20" xfId="274"/>
    <cellStyle name="常规 15" xfId="275"/>
    <cellStyle name="60% - 强调文字颜色 4 6" xfId="276"/>
    <cellStyle name="40% - 强调文字颜色 5 2 5" xfId="277"/>
    <cellStyle name="40% - 强调文字颜色 5 2 6" xfId="278"/>
    <cellStyle name="好 2 4" xfId="279"/>
    <cellStyle name="40% - 强调文字颜色 5 3" xfId="280"/>
    <cellStyle name="好 2 5" xfId="281"/>
    <cellStyle name="40% - 强调文字颜色 5 4" xfId="282"/>
    <cellStyle name="好 2 6" xfId="283"/>
    <cellStyle name="40% - 强调文字颜色 5 5" xfId="284"/>
    <cellStyle name="注释 2 2" xfId="285"/>
    <cellStyle name="40% - 强调文字颜色 5 6" xfId="286"/>
    <cellStyle name="标题 2 2 4" xfId="287"/>
    <cellStyle name="40% - 强调文字颜色 6 2" xfId="288"/>
    <cellStyle name="适中 2 2 2" xfId="289"/>
    <cellStyle name="常规 2 2 10" xfId="290"/>
    <cellStyle name="40% - 强调文字颜色 6 2 2" xfId="291"/>
    <cellStyle name="常规 2 2 10 2" xfId="292"/>
    <cellStyle name="60% - 强调文字颜色 2 2 6" xfId="293"/>
    <cellStyle name="常规 5 6" xfId="294"/>
    <cellStyle name="40% - 强调文字颜色 6 2 2 2" xfId="295"/>
    <cellStyle name="常规 2 2 4 2" xfId="296"/>
    <cellStyle name="常规 2 2 11" xfId="297"/>
    <cellStyle name="40% - 强调文字颜色 6 2 3" xfId="298"/>
    <cellStyle name="常规 2 2 4 3" xfId="299"/>
    <cellStyle name="常规 2 2 12" xfId="300"/>
    <cellStyle name="40% - 强调文字颜色 6 2 4" xfId="301"/>
    <cellStyle name="常规 2 2 4 4" xfId="302"/>
    <cellStyle name="常规 2 2 13" xfId="303"/>
    <cellStyle name="40% - 强调文字颜色 6 2 5" xfId="304"/>
    <cellStyle name="常规 2 2 14" xfId="305"/>
    <cellStyle name="40% - 强调文字颜色 6 2 6" xfId="306"/>
    <cellStyle name="标题 2 2 5" xfId="307"/>
    <cellStyle name="40% - 强调文字颜色 6 3" xfId="308"/>
    <cellStyle name="40% - 强调文字颜色 6 4" xfId="309"/>
    <cellStyle name="60% - 强调文字颜色 4 2 2" xfId="310"/>
    <cellStyle name="40% - 强调文字颜色 6 6" xfId="311"/>
    <cellStyle name="60% - 强调文字颜色 4 2 4" xfId="312"/>
    <cellStyle name="40% - 强调文字颜色 6 7" xfId="313"/>
    <cellStyle name="60% - 强调文字颜色 4 2 5" xfId="314"/>
    <cellStyle name="60% - 强调文字颜色 1 2 2" xfId="315"/>
    <cellStyle name="标题 3 2 4" xfId="316"/>
    <cellStyle name="60% - 强调文字颜色 1 2 2 2" xfId="317"/>
    <cellStyle name="常规 2 16 2" xfId="318"/>
    <cellStyle name="常规 2 12 2 2 2" xfId="319"/>
    <cellStyle name="60% - 强调文字颜色 1 2 3" xfId="320"/>
    <cellStyle name="常规 2 16 3" xfId="321"/>
    <cellStyle name="60% - 强调文字颜色 1 2 4" xfId="322"/>
    <cellStyle name="60% - 强调文字颜色 1 2 5" xfId="323"/>
    <cellStyle name="常规 2" xfId="324"/>
    <cellStyle name="60% - 强调文字颜色 1 2 6" xfId="325"/>
    <cellStyle name="60% - 强调文字颜色 1 6" xfId="326"/>
    <cellStyle name="60% - 强调文字颜色 2 2 3" xfId="327"/>
    <cellStyle name="60% - 强调文字颜色 2 2 4" xfId="328"/>
    <cellStyle name="60% - 强调文字颜色 2 2 5" xfId="329"/>
    <cellStyle name="60% - 强调文字颜色 2 6" xfId="330"/>
    <cellStyle name="60% - 强调文字颜色 3 2 2" xfId="331"/>
    <cellStyle name="60% - 强调文字颜色 3 2 3" xfId="332"/>
    <cellStyle name="60% - 强调文字颜色 3 2 4" xfId="333"/>
    <cellStyle name="60% - 强调文字颜色 3 2 5" xfId="334"/>
    <cellStyle name="60% - 强调文字颜色 3 2 6" xfId="335"/>
    <cellStyle name="60% - 强调文字颜色 3 6" xfId="336"/>
    <cellStyle name="60% - 强调文字颜色 4 2 6" xfId="337"/>
    <cellStyle name="常规 2 2 8 2 2" xfId="338"/>
    <cellStyle name="常规 2 3 2 4 2 3" xfId="339"/>
    <cellStyle name="60% - 强调文字颜色 5 2" xfId="340"/>
    <cellStyle name="常规 2 2 8 2 2 2" xfId="341"/>
    <cellStyle name="60% - 强调文字颜色 5 2 2" xfId="342"/>
    <cellStyle name="60% - 强调文字颜色 5 2 3" xfId="343"/>
    <cellStyle name="60% - 强调文字颜色 5 2 4" xfId="344"/>
    <cellStyle name="标题 4 2" xfId="345"/>
    <cellStyle name="解释性文本 2 2 2" xfId="346"/>
    <cellStyle name="60% - 强调文字颜色 5 2 5" xfId="347"/>
    <cellStyle name="标题 4 3" xfId="348"/>
    <cellStyle name="60% - 强调文字颜色 5 2 6" xfId="349"/>
    <cellStyle name="常规 2 2 8 2 3" xfId="350"/>
    <cellStyle name="60% - 强调文字颜色 5 3" xfId="351"/>
    <cellStyle name="60% - 强调文字颜色 5 4" xfId="352"/>
    <cellStyle name="60% - 强调文字颜色 5 5" xfId="353"/>
    <cellStyle name="60% - 强调文字颜色 5 6" xfId="354"/>
    <cellStyle name="常规 2 2 8 3 2" xfId="355"/>
    <cellStyle name="60% - 强调文字颜色 6 2" xfId="356"/>
    <cellStyle name="60% - 强调文字颜色 6 2 2" xfId="357"/>
    <cellStyle name="常规 2 2 3 3 2" xfId="358"/>
    <cellStyle name="60% - 强调文字颜色 6 2 3" xfId="359"/>
    <cellStyle name="60% - 强调文字颜色 6 3" xfId="360"/>
    <cellStyle name="60% - 强调文字颜色 6 4" xfId="361"/>
    <cellStyle name="60% - 强调文字颜色 6 5" xfId="362"/>
    <cellStyle name="常规 2 2 2 10 2" xfId="363"/>
    <cellStyle name="60% - 强调文字颜色 6 6" xfId="364"/>
    <cellStyle name="常规 2 2 6" xfId="365"/>
    <cellStyle name="标题 1 2" xfId="366"/>
    <cellStyle name="常规 2 2 6 2" xfId="367"/>
    <cellStyle name="标题 1 2 2" xfId="368"/>
    <cellStyle name="常规 2 2 6 2 2" xfId="369"/>
    <cellStyle name="常规 24" xfId="370"/>
    <cellStyle name="常规 19" xfId="371"/>
    <cellStyle name="标题 1 2 2 2" xfId="372"/>
    <cellStyle name="常规 2 2 6 3" xfId="373"/>
    <cellStyle name="标题 1 2 3" xfId="374"/>
    <cellStyle name="标题 1 2 5" xfId="375"/>
    <cellStyle name="常规 2 2 7" xfId="376"/>
    <cellStyle name="标题 1 3" xfId="377"/>
    <cellStyle name="常规 2 2 8" xfId="378"/>
    <cellStyle name="标题 1 4" xfId="379"/>
    <cellStyle name="标题 2 2" xfId="380"/>
    <cellStyle name="常规 15 3" xfId="381"/>
    <cellStyle name="标题 2 2 2" xfId="382"/>
    <cellStyle name="常规 15 4" xfId="383"/>
    <cellStyle name="标题 2 2 3" xfId="384"/>
    <cellStyle name="标题 2 3" xfId="385"/>
    <cellStyle name="标题 2 4" xfId="386"/>
    <cellStyle name="常规 2 2 2 2 4" xfId="387"/>
    <cellStyle name="标题 3 2" xfId="388"/>
    <cellStyle name="好 5" xfId="389"/>
    <cellStyle name="标题 3 2 2" xfId="390"/>
    <cellStyle name="标题 3 2 2 2" xfId="391"/>
    <cellStyle name="好 6" xfId="392"/>
    <cellStyle name="标题 3 2 3" xfId="393"/>
    <cellStyle name="标题 3 2 5" xfId="394"/>
    <cellStyle name="常规 2 2 2 2 5" xfId="395"/>
    <cellStyle name="标题 3 3" xfId="396"/>
    <cellStyle name="常规 2 2 2 2 6" xfId="397"/>
    <cellStyle name="标题 3 4" xfId="398"/>
    <cellStyle name="标题 4 2 2" xfId="399"/>
    <cellStyle name="标题 4 2 2 2" xfId="400"/>
    <cellStyle name="标题 4 2 3" xfId="401"/>
    <cellStyle name="常规 2 18 2" xfId="402"/>
    <cellStyle name="标题 4 2 4" xfId="403"/>
    <cellStyle name="强调文字颜色 5 2 2" xfId="404"/>
    <cellStyle name="常规 2 2 2 8 2 2" xfId="405"/>
    <cellStyle name="常规 2 18 3" xfId="406"/>
    <cellStyle name="标题 4 2 5" xfId="407"/>
    <cellStyle name="常规 11 4 2 2" xfId="408"/>
    <cellStyle name="标题 5 2" xfId="409"/>
    <cellStyle name="标题 5 2 2" xfId="410"/>
    <cellStyle name="常规 2 2 7 2 2" xfId="411"/>
    <cellStyle name="标题 5 3" xfId="412"/>
    <cellStyle name="解释性文本 2 4" xfId="413"/>
    <cellStyle name="常规 11 4 3" xfId="414"/>
    <cellStyle name="标题 6" xfId="415"/>
    <cellStyle name="标题 7" xfId="416"/>
    <cellStyle name="常规 2 2 5 3" xfId="417"/>
    <cellStyle name="差 2" xfId="418"/>
    <cellStyle name="常规 2 2 5 3 2" xfId="419"/>
    <cellStyle name="差 2 2" xfId="420"/>
    <cellStyle name="差 2 4" xfId="421"/>
    <cellStyle name="差 2 2 2" xfId="422"/>
    <cellStyle name="差 2 3" xfId="423"/>
    <cellStyle name="差 2 5" xfId="424"/>
    <cellStyle name="常规 13 2" xfId="425"/>
    <cellStyle name="差 2 6" xfId="426"/>
    <cellStyle name="常规 2 2 5 4" xfId="427"/>
    <cellStyle name="差 3" xfId="428"/>
    <cellStyle name="差 4" xfId="429"/>
    <cellStyle name="差 5" xfId="430"/>
    <cellStyle name="常规 16 2" xfId="431"/>
    <cellStyle name="常规 10" xfId="432"/>
    <cellStyle name="常规 16 2 2" xfId="433"/>
    <cellStyle name="常规 10 2" xfId="434"/>
    <cellStyle name="常规 10 2 2" xfId="435"/>
    <cellStyle name="常规 10 2 2 2" xfId="436"/>
    <cellStyle name="常规 10 2 3" xfId="437"/>
    <cellStyle name="常规 10 3" xfId="438"/>
    <cellStyle name="常规 10 3 2" xfId="439"/>
    <cellStyle name="常规 10 3 2 2" xfId="440"/>
    <cellStyle name="常规 10 3 3" xfId="441"/>
    <cellStyle name="常规 16 3" xfId="442"/>
    <cellStyle name="常规 11" xfId="443"/>
    <cellStyle name="常规 11 2 2" xfId="444"/>
    <cellStyle name="常规 11 2 2 2" xfId="445"/>
    <cellStyle name="常规 11 2 3" xfId="446"/>
    <cellStyle name="常规 11 3 2" xfId="447"/>
    <cellStyle name="常规 23" xfId="448"/>
    <cellStyle name="常规 11 3 2 2" xfId="449"/>
    <cellStyle name="常规 18" xfId="450"/>
    <cellStyle name="常规 11 3 3" xfId="451"/>
    <cellStyle name="常规 12" xfId="452"/>
    <cellStyle name="常规 2 15 2 2" xfId="453"/>
    <cellStyle name="常规 13" xfId="454"/>
    <cellStyle name="常规 2 10 2" xfId="455"/>
    <cellStyle name="常规 14" xfId="456"/>
    <cellStyle name="常规 2 10 2 2" xfId="457"/>
    <cellStyle name="常规 14 2" xfId="458"/>
    <cellStyle name="常规 2 10 3 2" xfId="459"/>
    <cellStyle name="常规 15 2" xfId="460"/>
    <cellStyle name="常规 15 2 2" xfId="461"/>
    <cellStyle name="常规 15 2 3" xfId="462"/>
    <cellStyle name="常规 2 10 4" xfId="463"/>
    <cellStyle name="检查单元格 2 2 2" xfId="464"/>
    <cellStyle name="常规 21" xfId="465"/>
    <cellStyle name="常规 16" xfId="466"/>
    <cellStyle name="常规 22" xfId="467"/>
    <cellStyle name="常规 17" xfId="468"/>
    <cellStyle name="强调文字颜色 3 3" xfId="469"/>
    <cellStyle name="常规 2 10" xfId="470"/>
    <cellStyle name="常规 2 10 2 3" xfId="471"/>
    <cellStyle name="强调文字颜色 3 4" xfId="472"/>
    <cellStyle name="常规 2 11" xfId="473"/>
    <cellStyle name="常规 2 11 2" xfId="474"/>
    <cellStyle name="常规 2 11 2 2" xfId="475"/>
    <cellStyle name="汇总 4" xfId="476"/>
    <cellStyle name="常规 2 2 7 3" xfId="477"/>
    <cellStyle name="常规 2 11 2 2 2" xfId="478"/>
    <cellStyle name="常规 2 11 2 3" xfId="479"/>
    <cellStyle name="常规 2 11 3" xfId="480"/>
    <cellStyle name="常规 2 11 4" xfId="481"/>
    <cellStyle name="常规 2 14 2 2 2" xfId="482"/>
    <cellStyle name="强调文字颜色 3 5" xfId="483"/>
    <cellStyle name="常规 2 12" xfId="484"/>
    <cellStyle name="常规 2 12 2" xfId="485"/>
    <cellStyle name="常规 2 21" xfId="486"/>
    <cellStyle name="常规 2 16" xfId="487"/>
    <cellStyle name="常规 2 12 2 2" xfId="488"/>
    <cellStyle name="常规 2 22" xfId="489"/>
    <cellStyle name="常规 2 17" xfId="490"/>
    <cellStyle name="常规 2 12 2 3" xfId="491"/>
    <cellStyle name="常规 2 12 3" xfId="492"/>
    <cellStyle name="常规 2 12 3 2" xfId="493"/>
    <cellStyle name="常规 2 12 4" xfId="494"/>
    <cellStyle name="强调文字颜色 3 6" xfId="495"/>
    <cellStyle name="常规 2 13" xfId="496"/>
    <cellStyle name="常规 2 2 2 11" xfId="497"/>
    <cellStyle name="常规 2 13 2" xfId="498"/>
    <cellStyle name="常规 2 13 2 2" xfId="499"/>
    <cellStyle name="常规 2 13 2 3" xfId="500"/>
    <cellStyle name="常规 2 2 2 12" xfId="501"/>
    <cellStyle name="常规 2 13 3" xfId="502"/>
    <cellStyle name="常规 2 13 3 2" xfId="503"/>
    <cellStyle name="常规 2 2 2 13" xfId="504"/>
    <cellStyle name="常规 2 13 4" xfId="505"/>
    <cellStyle name="常规 2 14" xfId="506"/>
    <cellStyle name="常规 2 14 2 2" xfId="507"/>
    <cellStyle name="常规 2 2 7 4" xfId="508"/>
    <cellStyle name="常规 2 14 3 2" xfId="509"/>
    <cellStyle name="常规 2 2 8 4" xfId="510"/>
    <cellStyle name="常规 2 20" xfId="511"/>
    <cellStyle name="常规 2 15" xfId="512"/>
    <cellStyle name="常规 2 20 2" xfId="513"/>
    <cellStyle name="常规 2 15 2" xfId="514"/>
    <cellStyle name="常规 2 16 2 2" xfId="515"/>
    <cellStyle name="常规 2 24" xfId="516"/>
    <cellStyle name="常规 2 19" xfId="517"/>
    <cellStyle name="常规 2 17 2" xfId="518"/>
    <cellStyle name="常规 2 19 2" xfId="519"/>
    <cellStyle name="常规 2 17 2 2" xfId="520"/>
    <cellStyle name="常规 2 17 3" xfId="521"/>
    <cellStyle name="常规 2 23" xfId="522"/>
    <cellStyle name="常规 2 18" xfId="523"/>
    <cellStyle name="常规 2 3 16" xfId="524"/>
    <cellStyle name="常规 2 19 2 2" xfId="525"/>
    <cellStyle name="常规 2 19 3" xfId="526"/>
    <cellStyle name="常规 2 2" xfId="527"/>
    <cellStyle name="常规 2 2 10 2 2" xfId="528"/>
    <cellStyle name="常规 2 2 4 2 2" xfId="529"/>
    <cellStyle name="常规 3 10" xfId="530"/>
    <cellStyle name="常规 2 2 11 2" xfId="531"/>
    <cellStyle name="常规 2 2 2" xfId="532"/>
    <cellStyle name="常规 2 2 2 10" xfId="533"/>
    <cellStyle name="常规 2 2 2 2 2" xfId="534"/>
    <cellStyle name="常规 2 2 2 2 2 2" xfId="535"/>
    <cellStyle name="常规 2 2 2 2 2 2 2" xfId="536"/>
    <cellStyle name="常规 2 2 2 2 2 4" xfId="537"/>
    <cellStyle name="常规 2 2 2 2 2 5" xfId="538"/>
    <cellStyle name="常规 2 2 2 2 3" xfId="539"/>
    <cellStyle name="常规 2 2 2 3" xfId="540"/>
    <cellStyle name="强调文字颜色 6 2" xfId="541"/>
    <cellStyle name="常规 2 2 2 9 2" xfId="542"/>
    <cellStyle name="强调文字颜色 6 2 2" xfId="543"/>
    <cellStyle name="常规 2 2 2 9 2 2" xfId="544"/>
    <cellStyle name="强调文字颜色 6 3" xfId="545"/>
    <cellStyle name="常规 2 2 2 9 3" xfId="546"/>
    <cellStyle name="常规 2 2 3" xfId="547"/>
    <cellStyle name="常规 2 2 3 2" xfId="548"/>
    <cellStyle name="常规 2 2 3 2 2" xfId="549"/>
    <cellStyle name="常规 2 2 3 2 2 2" xfId="550"/>
    <cellStyle name="常规 2 2 3 3" xfId="551"/>
    <cellStyle name="常规 2 2 3 4" xfId="552"/>
    <cellStyle name="常规 2 2 4 2 2 2" xfId="553"/>
    <cellStyle name="常规 2 2 4 2 3" xfId="554"/>
    <cellStyle name="常规 2 2 4 3 2" xfId="555"/>
    <cellStyle name="常规 2 2 5" xfId="556"/>
    <cellStyle name="常规 2 2 5 2" xfId="557"/>
    <cellStyle name="常规 2 2 5 2 2" xfId="558"/>
    <cellStyle name="常规 7 8" xfId="559"/>
    <cellStyle name="常规 2 2 5 2 2 2" xfId="560"/>
    <cellStyle name="常规 2 2 5 2 3" xfId="561"/>
    <cellStyle name="常规 2 2 6 2 2 2" xfId="562"/>
    <cellStyle name="常规 2 2 6 2 3" xfId="563"/>
    <cellStyle name="常规 2 2 6 3 2" xfId="564"/>
    <cellStyle name="汇总 3" xfId="565"/>
    <cellStyle name="常规 2 2 7 2" xfId="566"/>
    <cellStyle name="常规 2 2 7 3 2" xfId="567"/>
    <cellStyle name="常规 2 2 9" xfId="568"/>
    <cellStyle name="常规 2 2 9 2" xfId="569"/>
    <cellStyle name="常规 2 2 9 2 2" xfId="570"/>
    <cellStyle name="常规 2 2 9 3" xfId="571"/>
    <cellStyle name="常规 2 25" xfId="572"/>
    <cellStyle name="常规 2 3" xfId="573"/>
    <cellStyle name="常规 2 3 10" xfId="574"/>
    <cellStyle name="常规 2 3 11" xfId="575"/>
    <cellStyle name="常规 2 3 12" xfId="576"/>
    <cellStyle name="常规 2 3 13" xfId="577"/>
    <cellStyle name="常规 2 3 14" xfId="578"/>
    <cellStyle name="常规 2 3 15" xfId="579"/>
    <cellStyle name="常规 2 3 17" xfId="580"/>
    <cellStyle name="常规 2 3 2" xfId="581"/>
    <cellStyle name="常规 2 3 2 2" xfId="582"/>
    <cellStyle name="常规 2 3 2 2 2" xfId="583"/>
    <cellStyle name="常规 2 3 2 2 2 2" xfId="584"/>
    <cellStyle name="常规 2 3 2 2 2 2 2" xfId="585"/>
    <cellStyle name="常规 2 3 2 2 2 3" xfId="586"/>
    <cellStyle name="常规 2 3 2 2 3" xfId="587"/>
    <cellStyle name="常规 2 3 2 2 3 2" xfId="588"/>
    <cellStyle name="常规 2 3 2 3" xfId="589"/>
    <cellStyle name="常规 2 3 2 3 2" xfId="590"/>
    <cellStyle name="常规 2 3 2 3 2 2" xfId="591"/>
    <cellStyle name="常规 2 3 2 3 2 2 2" xfId="592"/>
    <cellStyle name="常规 2 3 2 3 2 3" xfId="593"/>
    <cellStyle name="常规 2 3 2 3 3" xfId="594"/>
    <cellStyle name="常规 2 3 2 3 3 2" xfId="595"/>
    <cellStyle name="常规 2 3 2 3 4" xfId="596"/>
    <cellStyle name="常规 2 3 2 4" xfId="597"/>
    <cellStyle name="常规 2 3 2 4 2" xfId="598"/>
    <cellStyle name="常规 2 3 2 4 2 2" xfId="599"/>
    <cellStyle name="常规 2 4 16" xfId="600"/>
    <cellStyle name="常规 2 3 2 4 2 2 2" xfId="601"/>
    <cellStyle name="常规 2 3 2 4 3" xfId="602"/>
    <cellStyle name="常规 2 3 2 4 3 2" xfId="603"/>
    <cellStyle name="常规 2 3 2 4 4" xfId="604"/>
    <cellStyle name="常规 2 3 2 5" xfId="605"/>
    <cellStyle name="常规 2 3 2 5 2" xfId="606"/>
    <cellStyle name="常规 2 3 2 5 2 2" xfId="607"/>
    <cellStyle name="常规 2 3 2 5 2 2 2" xfId="608"/>
    <cellStyle name="常规 2 3 2 5 2 3" xfId="609"/>
    <cellStyle name="常规 2 3 2 5 3" xfId="610"/>
    <cellStyle name="常规 2 3 2 5 3 2" xfId="611"/>
    <cellStyle name="常规 2 3 2 5 4" xfId="612"/>
    <cellStyle name="常规 2 3 2 6" xfId="613"/>
    <cellStyle name="常规 2 3 2 6 2" xfId="614"/>
    <cellStyle name="常规 2 3 2 6 2 2" xfId="615"/>
    <cellStyle name="常规 2 3 2 6 2 3" xfId="616"/>
    <cellStyle name="常规 2 3 2 6 3" xfId="617"/>
    <cellStyle name="常规 2 3 2 6 3 2" xfId="618"/>
    <cellStyle name="常规 2 3 2 6 4" xfId="619"/>
    <cellStyle name="常规 2 3 2 7" xfId="620"/>
    <cellStyle name="常规 2 3 2 7 2" xfId="621"/>
    <cellStyle name="常规 2 3 2 7 2 2" xfId="622"/>
    <cellStyle name="常规 2 3 2 7 2 2 2" xfId="623"/>
    <cellStyle name="常规 2 3 2 7 2 3" xfId="624"/>
    <cellStyle name="常规 2 3 2 7 3" xfId="625"/>
    <cellStyle name="常规 2 3 2 7 3 2" xfId="626"/>
    <cellStyle name="常规 2 3 2 7 4" xfId="627"/>
    <cellStyle name="常规 2 3 2 8" xfId="628"/>
    <cellStyle name="常规 2 3 2 9" xfId="629"/>
    <cellStyle name="常规 2 3 3" xfId="630"/>
    <cellStyle name="常规 2 3 4" xfId="631"/>
    <cellStyle name="常规 2 3 5" xfId="632"/>
    <cellStyle name="常规 2 3 6" xfId="633"/>
    <cellStyle name="常规 2 3 7" xfId="634"/>
    <cellStyle name="常规 2 3 8" xfId="635"/>
    <cellStyle name="常规 2 3 8 2" xfId="636"/>
    <cellStyle name="常规 2 3 8 2 2" xfId="637"/>
    <cellStyle name="常规 2 3 8 3" xfId="638"/>
    <cellStyle name="常规 2 3 9" xfId="639"/>
    <cellStyle name="常规 2 3 9 2" xfId="640"/>
    <cellStyle name="常规 2 4" xfId="641"/>
    <cellStyle name="常规 2 4 10" xfId="642"/>
    <cellStyle name="常规 2 4 11" xfId="643"/>
    <cellStyle name="常规 2 4 12" xfId="644"/>
    <cellStyle name="常规 2 4 13" xfId="645"/>
    <cellStyle name="常规 2 4 14" xfId="646"/>
    <cellStyle name="常规 2 4 15" xfId="647"/>
    <cellStyle name="常规 2 4 17" xfId="648"/>
    <cellStyle name="常规 2 4 18" xfId="649"/>
    <cellStyle name="常规 2 4 2" xfId="650"/>
    <cellStyle name="常规 2 4 2 2" xfId="651"/>
    <cellStyle name="输出 2 2 2" xfId="652"/>
    <cellStyle name="常规 2 4 2 3" xfId="653"/>
    <cellStyle name="常规 2 4 2 3 2" xfId="654"/>
    <cellStyle name="常规 2 4 2 3 2 2" xfId="655"/>
    <cellStyle name="常规 2 4 2 3 3" xfId="656"/>
    <cellStyle name="常规 2 4 2 4" xfId="657"/>
    <cellStyle name="常规 2 4 2 5" xfId="658"/>
    <cellStyle name="常规 2 4 3" xfId="659"/>
    <cellStyle name="常规 2 4 4" xfId="660"/>
    <cellStyle name="常规 2 4 5" xfId="661"/>
    <cellStyle name="常规 2 4 6" xfId="662"/>
    <cellStyle name="常规 2 4 7" xfId="663"/>
    <cellStyle name="常规 2 4 8" xfId="664"/>
    <cellStyle name="常规 2 4 8 2" xfId="665"/>
    <cellStyle name="常规 2 4 8 2 2" xfId="666"/>
    <cellStyle name="常规 2 4 8 3" xfId="667"/>
    <cellStyle name="常规 2 4 9" xfId="668"/>
    <cellStyle name="常规 2 4 9 2" xfId="669"/>
    <cellStyle name="常规 2 5" xfId="670"/>
    <cellStyle name="常规 2 5 2" xfId="671"/>
    <cellStyle name="检查单元格 6" xfId="672"/>
    <cellStyle name="常规 2 5 2 2" xfId="673"/>
    <cellStyle name="常规 2 5 3" xfId="674"/>
    <cellStyle name="常规 2 5 4" xfId="675"/>
    <cellStyle name="常规 2 5 5" xfId="676"/>
    <cellStyle name="常规 2 5 6" xfId="677"/>
    <cellStyle name="常规 2 5 7" xfId="678"/>
    <cellStyle name="常规 2 5 8" xfId="679"/>
    <cellStyle name="常规 2 6" xfId="680"/>
    <cellStyle name="常规 2 6 2" xfId="681"/>
    <cellStyle name="常规 2 7" xfId="682"/>
    <cellStyle name="输入 2" xfId="683"/>
    <cellStyle name="常规 2 8" xfId="684"/>
    <cellStyle name="输入 2 2" xfId="685"/>
    <cellStyle name="常规 2 8 2" xfId="686"/>
    <cellStyle name="输入 2 2 2" xfId="687"/>
    <cellStyle name="常规 2 8 2 2" xfId="688"/>
    <cellStyle name="常规 2 8 2 2 2" xfId="689"/>
    <cellStyle name="常规 2 8 2 3" xfId="690"/>
    <cellStyle name="输入 2 3" xfId="691"/>
    <cellStyle name="常规 2 8 3" xfId="692"/>
    <cellStyle name="常规 2 8 3 2" xfId="693"/>
    <cellStyle name="输入 2 4" xfId="694"/>
    <cellStyle name="常规 2 8 4" xfId="695"/>
    <cellStyle name="输入 3" xfId="696"/>
    <cellStyle name="常规 2 9" xfId="697"/>
    <cellStyle name="常规 2 9 2" xfId="698"/>
    <cellStyle name="常规 2 9 2 2" xfId="699"/>
    <cellStyle name="常规 2 9 2 2 2" xfId="700"/>
    <cellStyle name="常规 2 9 2 3" xfId="701"/>
    <cellStyle name="常规 2 9 3" xfId="702"/>
    <cellStyle name="常规 2 9 3 2" xfId="703"/>
    <cellStyle name="常规 2 9 4" xfId="704"/>
    <cellStyle name="常规 25" xfId="705"/>
    <cellStyle name="常规 3" xfId="706"/>
    <cellStyle name="常规 3 11" xfId="707"/>
    <cellStyle name="常规 3 12" xfId="708"/>
    <cellStyle name="常规 3 13" xfId="709"/>
    <cellStyle name="常规 3 13 2" xfId="710"/>
    <cellStyle name="常规 3 13 2 2" xfId="711"/>
    <cellStyle name="常规 3 13 3" xfId="712"/>
    <cellStyle name="常规 3 14" xfId="713"/>
    <cellStyle name="常规 3 14 2" xfId="714"/>
    <cellStyle name="常规 3 14 2 2" xfId="715"/>
    <cellStyle name="常规 3 14 3" xfId="716"/>
    <cellStyle name="常规 3 20" xfId="717"/>
    <cellStyle name="常规 3 15" xfId="718"/>
    <cellStyle name="常规 3 15 2" xfId="719"/>
    <cellStyle name="常规 3 21" xfId="720"/>
    <cellStyle name="常规 3 16" xfId="721"/>
    <cellStyle name="常规 3 22" xfId="722"/>
    <cellStyle name="常规 3 17" xfId="723"/>
    <cellStyle name="常规 3 18" xfId="724"/>
    <cellStyle name="常规 3 19" xfId="725"/>
    <cellStyle name="常规 3 2" xfId="726"/>
    <cellStyle name="常规 3 2 2" xfId="727"/>
    <cellStyle name="常规 3 2 3" xfId="728"/>
    <cellStyle name="常规 3 2 4" xfId="729"/>
    <cellStyle name="常规 3 3" xfId="730"/>
    <cellStyle name="常规 3 4" xfId="731"/>
    <cellStyle name="常规 3 5" xfId="732"/>
    <cellStyle name="常规 3 6" xfId="733"/>
    <cellStyle name="常规 3 7" xfId="734"/>
    <cellStyle name="常规 3 8" xfId="735"/>
    <cellStyle name="常规 3 9" xfId="736"/>
    <cellStyle name="常规 4" xfId="737"/>
    <cellStyle name="常规 4 10" xfId="738"/>
    <cellStyle name="常规 4 11" xfId="739"/>
    <cellStyle name="常规 4 12" xfId="740"/>
    <cellStyle name="常规 4 13" xfId="741"/>
    <cellStyle name="常规 4 2" xfId="742"/>
    <cellStyle name="常规 4 4" xfId="743"/>
    <cellStyle name="常规 4 2 2" xfId="744"/>
    <cellStyle name="常规 4 3" xfId="745"/>
    <cellStyle name="常规 4 5" xfId="746"/>
    <cellStyle name="常规 4 6" xfId="747"/>
    <cellStyle name="常规 4 7" xfId="748"/>
    <cellStyle name="常规 4 8" xfId="749"/>
    <cellStyle name="常规 4 8 2 2" xfId="750"/>
    <cellStyle name="常规 4 9" xfId="751"/>
    <cellStyle name="常规 4 9 2 2" xfId="752"/>
    <cellStyle name="常规 5" xfId="753"/>
    <cellStyle name="常规 5 10" xfId="754"/>
    <cellStyle name="常规 5 11" xfId="755"/>
    <cellStyle name="常规 5 12" xfId="756"/>
    <cellStyle name="常规 5 13" xfId="757"/>
    <cellStyle name="常规 5 14" xfId="758"/>
    <cellStyle name="常规 5 15" xfId="759"/>
    <cellStyle name="常规 5 16" xfId="760"/>
    <cellStyle name="常规 5 17" xfId="761"/>
    <cellStyle name="常规 5 18" xfId="762"/>
    <cellStyle name="常规 5 2" xfId="763"/>
    <cellStyle name="常规 5 3" xfId="764"/>
    <cellStyle name="常规 5 4" xfId="765"/>
    <cellStyle name="常规 5 5" xfId="766"/>
    <cellStyle name="常规 5 7" xfId="767"/>
    <cellStyle name="常规 5 8" xfId="768"/>
    <cellStyle name="常规 5 8 2" xfId="769"/>
    <cellStyle name="常规 5 8 2 2" xfId="770"/>
    <cellStyle name="常规 5 8 3" xfId="771"/>
    <cellStyle name="常规 5 9" xfId="772"/>
    <cellStyle name="常规 5 9 2" xfId="773"/>
    <cellStyle name="常规 5 9 2 2" xfId="774"/>
    <cellStyle name="常规 5 9 3" xfId="775"/>
    <cellStyle name="常规 6" xfId="776"/>
    <cellStyle name="常规 6 10" xfId="777"/>
    <cellStyle name="常规 6 11" xfId="778"/>
    <cellStyle name="常规 6 12" xfId="779"/>
    <cellStyle name="常规 6 13" xfId="780"/>
    <cellStyle name="常规 6 2" xfId="781"/>
    <cellStyle name="常规 6 2 2" xfId="782"/>
    <cellStyle name="常规 6 2 3" xfId="783"/>
    <cellStyle name="常规 6 3" xfId="784"/>
    <cellStyle name="常规 6 4" xfId="785"/>
    <cellStyle name="常规 6 6" xfId="786"/>
    <cellStyle name="常规 6 7" xfId="787"/>
    <cellStyle name="常规 6 8" xfId="788"/>
    <cellStyle name="常规 6 8 2" xfId="789"/>
    <cellStyle name="常规 6 8 2 2" xfId="790"/>
    <cellStyle name="常规 6 8 3" xfId="791"/>
    <cellStyle name="常规 6 9" xfId="792"/>
    <cellStyle name="适中 6" xfId="793"/>
    <cellStyle name="常规 6 9 2" xfId="794"/>
    <cellStyle name="常规 6 9 2 2" xfId="795"/>
    <cellStyle name="常规 6 9 3" xfId="796"/>
    <cellStyle name="常规 7" xfId="797"/>
    <cellStyle name="常规 7 10" xfId="798"/>
    <cellStyle name="常规 7 2" xfId="799"/>
    <cellStyle name="常规 7 3" xfId="800"/>
    <cellStyle name="常规 7 4" xfId="801"/>
    <cellStyle name="常规 7 5" xfId="802"/>
    <cellStyle name="常规 7 6" xfId="803"/>
    <cellStyle name="常规 7 7" xfId="804"/>
    <cellStyle name="常规 7 8 2" xfId="805"/>
    <cellStyle name="常规 7 8 2 2" xfId="806"/>
    <cellStyle name="常规 7 8 3" xfId="807"/>
    <cellStyle name="常规 7 9" xfId="808"/>
    <cellStyle name="常规 7 9 2" xfId="809"/>
    <cellStyle name="常规 7 9 2 2" xfId="810"/>
    <cellStyle name="常规 7 9 3" xfId="811"/>
    <cellStyle name="常规 8" xfId="812"/>
    <cellStyle name="常规 8 2" xfId="813"/>
    <cellStyle name="常规 8 2 2" xfId="814"/>
    <cellStyle name="常规 8 2 2 2" xfId="815"/>
    <cellStyle name="常规 8 2 3" xfId="816"/>
    <cellStyle name="常规 8 3 2" xfId="817"/>
    <cellStyle name="常规 8 3 2 2" xfId="818"/>
    <cellStyle name="常规 8 3 3" xfId="819"/>
    <cellStyle name="常规 9" xfId="820"/>
    <cellStyle name="常规 9 2 2" xfId="821"/>
    <cellStyle name="常规 9 2 2 2" xfId="822"/>
    <cellStyle name="常规 9 2 3" xfId="823"/>
    <cellStyle name="常规 9 3 2" xfId="824"/>
    <cellStyle name="常规 9 3 2 2" xfId="825"/>
    <cellStyle name="常规 9 3 3" xfId="826"/>
    <cellStyle name="常规_Sheet1" xfId="827"/>
    <cellStyle name="好 2" xfId="828"/>
    <cellStyle name="好 2 2" xfId="829"/>
    <cellStyle name="好 2 2 2" xfId="830"/>
    <cellStyle name="好 3" xfId="831"/>
    <cellStyle name="汇总 2" xfId="832"/>
    <cellStyle name="汇总 2 2" xfId="833"/>
    <cellStyle name="汇总 2 2 2" xfId="834"/>
    <cellStyle name="汇总 2 3" xfId="835"/>
    <cellStyle name="汇总 2 4" xfId="836"/>
    <cellStyle name="汇总 2 5" xfId="837"/>
    <cellStyle name="计算 2" xfId="838"/>
    <cellStyle name="计算 2 2" xfId="839"/>
    <cellStyle name="计算 2 2 2" xfId="840"/>
    <cellStyle name="计算 2 3" xfId="841"/>
    <cellStyle name="计算 2 4" xfId="842"/>
    <cellStyle name="计算 2 5" xfId="843"/>
    <cellStyle name="计算 2 6" xfId="844"/>
    <cellStyle name="计算 3" xfId="845"/>
    <cellStyle name="计算 4" xfId="846"/>
    <cellStyle name="计算 5" xfId="847"/>
    <cellStyle name="计算 6" xfId="848"/>
    <cellStyle name="检查单元格 2" xfId="849"/>
    <cellStyle name="检查单元格 2 2" xfId="850"/>
    <cellStyle name="检查单元格 2 3" xfId="851"/>
    <cellStyle name="检查单元格 2 4" xfId="852"/>
    <cellStyle name="检查单元格 2 5" xfId="853"/>
    <cellStyle name="检查单元格 2 6" xfId="854"/>
    <cellStyle name="检查单元格 3" xfId="855"/>
    <cellStyle name="检查单元格 4" xfId="856"/>
    <cellStyle name="检查单元格 5" xfId="857"/>
    <cellStyle name="解释性文本 2" xfId="858"/>
    <cellStyle name="解释性文本 2 2" xfId="859"/>
    <cellStyle name="解释性文本 2 5" xfId="860"/>
    <cellStyle name="解释性文本 3" xfId="861"/>
    <cellStyle name="解释性文本 4" xfId="862"/>
    <cellStyle name="警告文本 2" xfId="863"/>
    <cellStyle name="警告文本 2 2" xfId="864"/>
    <cellStyle name="警告文本 2 2 2" xfId="865"/>
    <cellStyle name="警告文本 2 3" xfId="866"/>
    <cellStyle name="警告文本 2 4" xfId="867"/>
    <cellStyle name="警告文本 2 5" xfId="868"/>
    <cellStyle name="警告文本 3" xfId="869"/>
    <cellStyle name="警告文本 4" xfId="870"/>
    <cellStyle name="链接单元格 2" xfId="871"/>
    <cellStyle name="链接单元格 2 2" xfId="872"/>
    <cellStyle name="链接单元格 2 2 2" xfId="873"/>
    <cellStyle name="链接单元格 2 3" xfId="874"/>
    <cellStyle name="链接单元格 2 4" xfId="875"/>
    <cellStyle name="链接单元格 2 5" xfId="876"/>
    <cellStyle name="链接单元格 3" xfId="877"/>
    <cellStyle name="链接单元格 4" xfId="878"/>
    <cellStyle name="强调文字颜色 1 2" xfId="879"/>
    <cellStyle name="强调文字颜色 1 2 2" xfId="880"/>
    <cellStyle name="强调文字颜色 1 2 2 2" xfId="881"/>
    <cellStyle name="强调文字颜色 1 2 3" xfId="882"/>
    <cellStyle name="强调文字颜色 1 2 4" xfId="883"/>
    <cellStyle name="强调文字颜色 1 2 5" xfId="884"/>
    <cellStyle name="强调文字颜色 1 2 6" xfId="885"/>
    <cellStyle name="强调文字颜色 1 3" xfId="886"/>
    <cellStyle name="强调文字颜色 1 4" xfId="887"/>
    <cellStyle name="强调文字颜色 1 5" xfId="888"/>
    <cellStyle name="强调文字颜色 1 6" xfId="889"/>
    <cellStyle name="强调文字颜色 2 2" xfId="890"/>
    <cellStyle name="强调文字颜色 2 2 2" xfId="891"/>
    <cellStyle name="强调文字颜色 2 2 3" xfId="892"/>
    <cellStyle name="强调文字颜色 2 2 4" xfId="893"/>
    <cellStyle name="强调文字颜色 2 2 5" xfId="894"/>
    <cellStyle name="强调文字颜色 2 2 6" xfId="895"/>
    <cellStyle name="强调文字颜色 2 3" xfId="896"/>
    <cellStyle name="强调文字颜色 2 4" xfId="897"/>
    <cellStyle name="强调文字颜色 2 5" xfId="898"/>
    <cellStyle name="强调文字颜色 2 6" xfId="899"/>
    <cellStyle name="强调文字颜色 3 2" xfId="900"/>
    <cellStyle name="强调文字颜色 3 2 2" xfId="901"/>
    <cellStyle name="强调文字颜色 3 2 2 2" xfId="902"/>
    <cellStyle name="强调文字颜色 3 2 3" xfId="903"/>
    <cellStyle name="强调文字颜色 3 2 4" xfId="904"/>
    <cellStyle name="强调文字颜色 3 2 5" xfId="905"/>
    <cellStyle name="强调文字颜色 3 2 6" xfId="906"/>
    <cellStyle name="强调文字颜色 4 2" xfId="907"/>
    <cellStyle name="强调文字颜色 4 2 2" xfId="908"/>
    <cellStyle name="强调文字颜色 4 2 2 2" xfId="909"/>
    <cellStyle name="强调文字颜色 4 2 3" xfId="910"/>
    <cellStyle name="强调文字颜色 4 2 4" xfId="911"/>
    <cellStyle name="强调文字颜色 4 2 5" xfId="912"/>
    <cellStyle name="强调文字颜色 4 2 6" xfId="913"/>
    <cellStyle name="强调文字颜色 4 3" xfId="914"/>
    <cellStyle name="强调文字颜色 4 4" xfId="915"/>
    <cellStyle name="强调文字颜色 4 5" xfId="916"/>
    <cellStyle name="强调文字颜色 4 6" xfId="917"/>
    <cellStyle name="强调文字颜色 5 2 2 2" xfId="918"/>
    <cellStyle name="强调文字颜色 5 2 3" xfId="919"/>
    <cellStyle name="强调文字颜色 5 2 4" xfId="920"/>
    <cellStyle name="强调文字颜色 5 2 5" xfId="921"/>
    <cellStyle name="强调文字颜色 5 2 6" xfId="922"/>
    <cellStyle name="强调文字颜色 5 4" xfId="923"/>
    <cellStyle name="强调文字颜色 5 5" xfId="924"/>
    <cellStyle name="强调文字颜色 5 6" xfId="925"/>
    <cellStyle name="强调文字颜色 6 2 2 2" xfId="926"/>
    <cellStyle name="强调文字颜色 6 2 3" xfId="927"/>
    <cellStyle name="强调文字颜色 6 2 4" xfId="928"/>
    <cellStyle name="强调文字颜色 6 2 5" xfId="929"/>
    <cellStyle name="强调文字颜色 6 2 6" xfId="930"/>
    <cellStyle name="强调文字颜色 6 4" xfId="931"/>
    <cellStyle name="强调文字颜色 6 5" xfId="932"/>
    <cellStyle name="强调文字颜色 6 6" xfId="933"/>
    <cellStyle name="适中 2" xfId="934"/>
    <cellStyle name="适中 2 2" xfId="935"/>
    <cellStyle name="适中 2 3" xfId="936"/>
    <cellStyle name="适中 2 4" xfId="937"/>
    <cellStyle name="适中 2 5" xfId="938"/>
    <cellStyle name="适中 2 6" xfId="939"/>
    <cellStyle name="适中 3" xfId="940"/>
    <cellStyle name="适中 4" xfId="941"/>
    <cellStyle name="适中 5" xfId="942"/>
    <cellStyle name="输出 2" xfId="943"/>
    <cellStyle name="输出 2 2" xfId="944"/>
    <cellStyle name="输出 2 3" xfId="945"/>
    <cellStyle name="输出 2 4" xfId="946"/>
    <cellStyle name="输出 2 5" xfId="947"/>
    <cellStyle name="输出 2 6" xfId="948"/>
    <cellStyle name="输出 3" xfId="949"/>
    <cellStyle name="输出 4" xfId="950"/>
    <cellStyle name="输出 5" xfId="951"/>
    <cellStyle name="输出 6" xfId="952"/>
    <cellStyle name="输入 2 5" xfId="953"/>
    <cellStyle name="输入 2 6" xfId="954"/>
    <cellStyle name="输入 4" xfId="955"/>
    <cellStyle name="输入 5" xfId="956"/>
    <cellStyle name="输入 6" xfId="957"/>
    <cellStyle name="注释 2" xfId="958"/>
    <cellStyle name="注释 2 2 2" xfId="959"/>
    <cellStyle name="注释 2 4" xfId="960"/>
    <cellStyle name="注释 2 5" xfId="961"/>
    <cellStyle name="注释 2 6" xfId="962"/>
    <cellStyle name="注释 2 7" xfId="963"/>
    <cellStyle name="注释 2 8" xfId="964"/>
    <cellStyle name="注释 2 9" xfId="965"/>
    <cellStyle name="注释 3" xfId="966"/>
    <cellStyle name="注释 4" xfId="967"/>
    <cellStyle name="注释 5" xfId="9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5" Type="http://schemas.openxmlformats.org/officeDocument/2006/relationships/sharedStrings" Target="sharedStrings.xml"/><Relationship Id="rId54" Type="http://schemas.openxmlformats.org/officeDocument/2006/relationships/styles" Target="styles.xml"/><Relationship Id="rId53" Type="http://schemas.openxmlformats.org/officeDocument/2006/relationships/theme" Target="theme/theme1.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1"/>
  <sheetViews>
    <sheetView tabSelected="1" zoomScale="85" zoomScaleNormal="85" workbookViewId="0">
      <selection activeCell="A4" sqref="A4:A5"/>
    </sheetView>
  </sheetViews>
  <sheetFormatPr defaultColWidth="9" defaultRowHeight="13.5"/>
  <cols>
    <col min="1" max="1" width="6.875" style="143" customWidth="1"/>
    <col min="2" max="2" width="7.75" style="143" customWidth="1"/>
    <col min="3" max="3" width="22.125" style="143" customWidth="1"/>
    <col min="4" max="4" width="7" style="143" customWidth="1"/>
    <col min="5" max="5" width="9.5" style="143" customWidth="1"/>
    <col min="6" max="6" width="9.375" style="143" customWidth="1"/>
    <col min="7" max="7" width="9.25" style="143" customWidth="1"/>
    <col min="8" max="8" width="9.25" style="143"/>
    <col min="9" max="9" width="9.625" style="143" customWidth="1"/>
    <col min="10" max="10" width="10.125" style="143" customWidth="1"/>
    <col min="11" max="11" width="10.875" style="143" customWidth="1"/>
    <col min="12" max="12" width="9.25" style="143"/>
    <col min="13" max="13" width="9.125" style="143" customWidth="1"/>
    <col min="14" max="14" width="6" style="143" customWidth="1"/>
    <col min="15" max="15" width="8.5" style="143" customWidth="1"/>
    <col min="16" max="16" width="9" style="143"/>
    <col min="17" max="17" width="9.25" style="143"/>
    <col min="18" max="16383" width="9" style="143"/>
  </cols>
  <sheetData>
    <row r="1" s="137" customFormat="1" ht="33" customHeight="1" spans="1:15">
      <c r="A1" s="6" t="s">
        <v>0</v>
      </c>
      <c r="B1" s="6"/>
      <c r="C1" s="6"/>
      <c r="D1" s="6"/>
      <c r="E1" s="6"/>
      <c r="F1" s="6"/>
      <c r="G1" s="6"/>
      <c r="H1" s="6"/>
      <c r="I1" s="6"/>
      <c r="J1" s="6"/>
      <c r="K1" s="6"/>
      <c r="L1" s="6"/>
      <c r="M1" s="6"/>
      <c r="N1" s="6"/>
      <c r="O1" s="6"/>
    </row>
    <row r="2" s="138" customFormat="1" ht="42.75" customHeight="1" spans="1:15">
      <c r="A2" s="7" t="s">
        <v>1</v>
      </c>
      <c r="B2" s="7"/>
      <c r="C2" s="7"/>
      <c r="D2" s="7"/>
      <c r="E2" s="7"/>
      <c r="F2" s="7"/>
      <c r="G2" s="7"/>
      <c r="H2" s="7"/>
      <c r="I2" s="7"/>
      <c r="J2" s="7"/>
      <c r="K2" s="7"/>
      <c r="L2" s="7"/>
      <c r="M2" s="7"/>
      <c r="N2" s="7"/>
      <c r="O2" s="7"/>
    </row>
    <row r="3" s="139" customFormat="1" ht="33" customHeight="1" spans="1:13">
      <c r="A3" s="144" t="s">
        <v>2</v>
      </c>
      <c r="B3" s="144"/>
      <c r="C3" s="144"/>
      <c r="D3" s="145" t="s">
        <v>3</v>
      </c>
      <c r="E3" s="145"/>
      <c r="F3" s="145"/>
      <c r="G3" s="146"/>
      <c r="H3" s="146" t="s">
        <v>4</v>
      </c>
      <c r="I3" s="146"/>
      <c r="J3" s="146"/>
      <c r="K3" s="146"/>
      <c r="L3" s="146"/>
      <c r="M3" s="146"/>
    </row>
    <row r="4" s="138" customFormat="1" ht="27.95" customHeight="1" spans="1:15">
      <c r="A4" s="147" t="s">
        <v>5</v>
      </c>
      <c r="B4" s="148" t="s">
        <v>6</v>
      </c>
      <c r="C4" s="148" t="s">
        <v>7</v>
      </c>
      <c r="D4" s="148" t="s">
        <v>8</v>
      </c>
      <c r="E4" s="148" t="s">
        <v>9</v>
      </c>
      <c r="F4" s="149" t="s">
        <v>10</v>
      </c>
      <c r="G4" s="150"/>
      <c r="H4" s="150"/>
      <c r="I4" s="150"/>
      <c r="J4" s="150"/>
      <c r="K4" s="176"/>
      <c r="L4" s="148" t="s">
        <v>11</v>
      </c>
      <c r="M4" s="148" t="s">
        <v>12</v>
      </c>
      <c r="N4" s="148" t="s">
        <v>13</v>
      </c>
      <c r="O4" s="166" t="s">
        <v>14</v>
      </c>
    </row>
    <row r="5" s="138" customFormat="1" ht="42" customHeight="1" spans="1:15">
      <c r="A5" s="151"/>
      <c r="B5" s="152"/>
      <c r="C5" s="152"/>
      <c r="D5" s="152"/>
      <c r="E5" s="152"/>
      <c r="F5" s="153" t="s">
        <v>15</v>
      </c>
      <c r="G5" s="154" t="s">
        <v>16</v>
      </c>
      <c r="H5" s="153" t="s">
        <v>17</v>
      </c>
      <c r="I5" s="154" t="s">
        <v>18</v>
      </c>
      <c r="J5" s="154" t="s">
        <v>19</v>
      </c>
      <c r="K5" s="154" t="s">
        <v>20</v>
      </c>
      <c r="L5" s="152"/>
      <c r="M5" s="152"/>
      <c r="N5" s="152"/>
      <c r="O5" s="167"/>
    </row>
    <row r="6" s="138" customFormat="1" ht="37.5" customHeight="1" spans="1:15">
      <c r="A6" s="155" t="s">
        <v>21</v>
      </c>
      <c r="B6" s="156" t="s">
        <v>22</v>
      </c>
      <c r="C6" s="156" t="s">
        <v>23</v>
      </c>
      <c r="D6" s="156">
        <v>1</v>
      </c>
      <c r="E6" s="156" t="s">
        <v>24</v>
      </c>
      <c r="F6" s="156">
        <v>3</v>
      </c>
      <c r="G6" s="156">
        <v>4</v>
      </c>
      <c r="H6" s="152" t="s">
        <v>25</v>
      </c>
      <c r="I6" s="156">
        <v>6</v>
      </c>
      <c r="J6" s="156" t="s">
        <v>26</v>
      </c>
      <c r="K6" s="156" t="s">
        <v>27</v>
      </c>
      <c r="L6" s="156" t="s">
        <v>28</v>
      </c>
      <c r="M6" s="156" t="s">
        <v>29</v>
      </c>
      <c r="N6" s="156">
        <v>11</v>
      </c>
      <c r="O6" s="168">
        <v>12</v>
      </c>
    </row>
    <row r="7" s="140" customFormat="1" ht="21.95" customHeight="1" spans="1:17">
      <c r="A7" s="158" t="s">
        <v>30</v>
      </c>
      <c r="B7" s="159" t="s">
        <v>31</v>
      </c>
      <c r="C7" s="159" t="s">
        <v>32</v>
      </c>
      <c r="D7" s="160">
        <v>85.5</v>
      </c>
      <c r="E7" s="161">
        <f t="shared" ref="E7:E66" si="0">D7*0.4</f>
        <v>34.2</v>
      </c>
      <c r="F7" s="161">
        <v>27.375</v>
      </c>
      <c r="G7" s="161">
        <v>64.8</v>
      </c>
      <c r="H7" s="161">
        <f t="shared" ref="H7:H66" si="1">F7+G7</f>
        <v>92.175</v>
      </c>
      <c r="I7" s="177">
        <v>1.0109</v>
      </c>
      <c r="J7" s="177">
        <f t="shared" ref="J7:J66" si="2">G7*I7</f>
        <v>65.50632</v>
      </c>
      <c r="K7" s="161">
        <f t="shared" ref="K7:K66" si="3">ROUND(F7+J7,3)</f>
        <v>92.881</v>
      </c>
      <c r="L7" s="161">
        <f t="shared" ref="L7:L66" si="4">K7*0.6</f>
        <v>55.7286</v>
      </c>
      <c r="M7" s="161">
        <f t="shared" ref="M7:M66" si="5">E7+L7</f>
        <v>89.9286</v>
      </c>
      <c r="N7" s="169">
        <f t="shared" ref="N7:N66" si="6">RANK(M7,$M$7:$M$66)</f>
        <v>1</v>
      </c>
      <c r="O7" s="170" t="s">
        <v>33</v>
      </c>
      <c r="Q7" s="179"/>
    </row>
    <row r="8" s="140" customFormat="1" ht="21.95" customHeight="1" spans="1:15">
      <c r="A8" s="158" t="s">
        <v>30</v>
      </c>
      <c r="B8" s="132" t="s">
        <v>34</v>
      </c>
      <c r="C8" s="132" t="s">
        <v>35</v>
      </c>
      <c r="D8" s="133">
        <v>86.5</v>
      </c>
      <c r="E8" s="161">
        <f t="shared" si="0"/>
        <v>34.6</v>
      </c>
      <c r="F8" s="161">
        <v>25.125</v>
      </c>
      <c r="G8" s="161">
        <v>65.1</v>
      </c>
      <c r="H8" s="161">
        <f t="shared" si="1"/>
        <v>90.225</v>
      </c>
      <c r="I8" s="177">
        <v>1.0109</v>
      </c>
      <c r="J8" s="177">
        <f t="shared" si="2"/>
        <v>65.80959</v>
      </c>
      <c r="K8" s="161">
        <f t="shared" si="3"/>
        <v>90.935</v>
      </c>
      <c r="L8" s="161">
        <f t="shared" si="4"/>
        <v>54.561</v>
      </c>
      <c r="M8" s="161">
        <f t="shared" si="5"/>
        <v>89.161</v>
      </c>
      <c r="N8" s="169">
        <f t="shared" si="6"/>
        <v>2</v>
      </c>
      <c r="O8" s="170" t="s">
        <v>33</v>
      </c>
    </row>
    <row r="9" s="140" customFormat="1" ht="21.95" customHeight="1" spans="1:15">
      <c r="A9" s="158" t="s">
        <v>36</v>
      </c>
      <c r="B9" s="174" t="s">
        <v>37</v>
      </c>
      <c r="C9" s="174" t="s">
        <v>38</v>
      </c>
      <c r="D9" s="175">
        <v>86</v>
      </c>
      <c r="E9" s="161">
        <f t="shared" si="0"/>
        <v>34.4</v>
      </c>
      <c r="F9" s="161">
        <v>26.875</v>
      </c>
      <c r="G9" s="161">
        <v>64.8</v>
      </c>
      <c r="H9" s="161">
        <f t="shared" si="1"/>
        <v>91.675</v>
      </c>
      <c r="I9" s="177">
        <v>0.9885</v>
      </c>
      <c r="J9" s="177">
        <f t="shared" si="2"/>
        <v>64.0548</v>
      </c>
      <c r="K9" s="161">
        <f t="shared" si="3"/>
        <v>90.93</v>
      </c>
      <c r="L9" s="161">
        <f t="shared" si="4"/>
        <v>54.558</v>
      </c>
      <c r="M9" s="161">
        <f t="shared" si="5"/>
        <v>88.958</v>
      </c>
      <c r="N9" s="169">
        <f t="shared" si="6"/>
        <v>3</v>
      </c>
      <c r="O9" s="170" t="s">
        <v>33</v>
      </c>
    </row>
    <row r="10" s="140" customFormat="1" ht="21.95" customHeight="1" spans="1:15">
      <c r="A10" s="158" t="s">
        <v>36</v>
      </c>
      <c r="B10" s="174" t="s">
        <v>39</v>
      </c>
      <c r="C10" s="174" t="s">
        <v>40</v>
      </c>
      <c r="D10" s="175">
        <v>83</v>
      </c>
      <c r="E10" s="161">
        <f t="shared" si="0"/>
        <v>33.2</v>
      </c>
      <c r="F10" s="161">
        <v>28</v>
      </c>
      <c r="G10" s="161">
        <v>64.9</v>
      </c>
      <c r="H10" s="161">
        <f t="shared" si="1"/>
        <v>92.9</v>
      </c>
      <c r="I10" s="177">
        <v>0.9885</v>
      </c>
      <c r="J10" s="177">
        <f t="shared" si="2"/>
        <v>64.15365</v>
      </c>
      <c r="K10" s="161">
        <f t="shared" si="3"/>
        <v>92.154</v>
      </c>
      <c r="L10" s="161">
        <f t="shared" si="4"/>
        <v>55.2924</v>
      </c>
      <c r="M10" s="161">
        <f t="shared" si="5"/>
        <v>88.4924</v>
      </c>
      <c r="N10" s="169">
        <f t="shared" si="6"/>
        <v>4</v>
      </c>
      <c r="O10" s="170" t="s">
        <v>33</v>
      </c>
    </row>
    <row r="11" s="140" customFormat="1" ht="21.95" customHeight="1" spans="1:15">
      <c r="A11" s="158" t="s">
        <v>36</v>
      </c>
      <c r="B11" s="174" t="s">
        <v>41</v>
      </c>
      <c r="C11" s="174" t="s">
        <v>42</v>
      </c>
      <c r="D11" s="175">
        <v>86.5</v>
      </c>
      <c r="E11" s="161">
        <f t="shared" si="0"/>
        <v>34.6</v>
      </c>
      <c r="F11" s="161">
        <v>25</v>
      </c>
      <c r="G11" s="161">
        <v>65.4</v>
      </c>
      <c r="H11" s="161">
        <f t="shared" si="1"/>
        <v>90.4</v>
      </c>
      <c r="I11" s="177">
        <v>0.9885</v>
      </c>
      <c r="J11" s="177">
        <f t="shared" si="2"/>
        <v>64.6479</v>
      </c>
      <c r="K11" s="161">
        <f t="shared" si="3"/>
        <v>89.648</v>
      </c>
      <c r="L11" s="161">
        <f t="shared" si="4"/>
        <v>53.7888</v>
      </c>
      <c r="M11" s="161">
        <f t="shared" si="5"/>
        <v>88.3888</v>
      </c>
      <c r="N11" s="169">
        <f t="shared" si="6"/>
        <v>5</v>
      </c>
      <c r="O11" s="170" t="s">
        <v>33</v>
      </c>
    </row>
    <row r="12" s="140" customFormat="1" ht="21.95" customHeight="1" spans="1:15">
      <c r="A12" s="158" t="s">
        <v>30</v>
      </c>
      <c r="B12" s="132" t="s">
        <v>43</v>
      </c>
      <c r="C12" s="132" t="s">
        <v>44</v>
      </c>
      <c r="D12" s="133">
        <v>82.5</v>
      </c>
      <c r="E12" s="161">
        <f t="shared" si="0"/>
        <v>33</v>
      </c>
      <c r="F12" s="161">
        <v>27.375</v>
      </c>
      <c r="G12" s="161">
        <v>63.96</v>
      </c>
      <c r="H12" s="161">
        <f t="shared" si="1"/>
        <v>91.335</v>
      </c>
      <c r="I12" s="177">
        <v>1.0109</v>
      </c>
      <c r="J12" s="177">
        <f t="shared" si="2"/>
        <v>64.657164</v>
      </c>
      <c r="K12" s="161">
        <f t="shared" si="3"/>
        <v>92.032</v>
      </c>
      <c r="L12" s="161">
        <f t="shared" si="4"/>
        <v>55.2192</v>
      </c>
      <c r="M12" s="161">
        <f t="shared" si="5"/>
        <v>88.2192</v>
      </c>
      <c r="N12" s="169">
        <f t="shared" si="6"/>
        <v>6</v>
      </c>
      <c r="O12" s="170" t="s">
        <v>33</v>
      </c>
    </row>
    <row r="13" s="140" customFormat="1" ht="21.95" customHeight="1" spans="1:15">
      <c r="A13" s="158" t="s">
        <v>36</v>
      </c>
      <c r="B13" s="174" t="s">
        <v>45</v>
      </c>
      <c r="C13" s="174" t="s">
        <v>46</v>
      </c>
      <c r="D13" s="175">
        <v>82</v>
      </c>
      <c r="E13" s="161">
        <f t="shared" si="0"/>
        <v>32.8</v>
      </c>
      <c r="F13" s="161">
        <v>26.875</v>
      </c>
      <c r="G13" s="161">
        <v>65.92</v>
      </c>
      <c r="H13" s="161">
        <f t="shared" si="1"/>
        <v>92.795</v>
      </c>
      <c r="I13" s="177">
        <v>0.9885</v>
      </c>
      <c r="J13" s="177">
        <f t="shared" si="2"/>
        <v>65.16192</v>
      </c>
      <c r="K13" s="161">
        <f t="shared" si="3"/>
        <v>92.037</v>
      </c>
      <c r="L13" s="161">
        <f t="shared" si="4"/>
        <v>55.2222</v>
      </c>
      <c r="M13" s="161">
        <f t="shared" si="5"/>
        <v>88.0222</v>
      </c>
      <c r="N13" s="169">
        <f t="shared" si="6"/>
        <v>7</v>
      </c>
      <c r="O13" s="170" t="s">
        <v>33</v>
      </c>
    </row>
    <row r="14" s="140" customFormat="1" ht="21.95" customHeight="1" spans="1:15">
      <c r="A14" s="158" t="s">
        <v>36</v>
      </c>
      <c r="B14" s="174" t="s">
        <v>47</v>
      </c>
      <c r="C14" s="174" t="s">
        <v>48</v>
      </c>
      <c r="D14" s="175">
        <v>83.5</v>
      </c>
      <c r="E14" s="161">
        <f t="shared" si="0"/>
        <v>33.4</v>
      </c>
      <c r="F14" s="161">
        <v>26.5</v>
      </c>
      <c r="G14" s="161">
        <v>65.1</v>
      </c>
      <c r="H14" s="161">
        <f t="shared" si="1"/>
        <v>91.6</v>
      </c>
      <c r="I14" s="177">
        <v>0.9885</v>
      </c>
      <c r="J14" s="177">
        <f t="shared" si="2"/>
        <v>64.35135</v>
      </c>
      <c r="K14" s="161">
        <f t="shared" si="3"/>
        <v>90.851</v>
      </c>
      <c r="L14" s="161">
        <f t="shared" si="4"/>
        <v>54.5106</v>
      </c>
      <c r="M14" s="161">
        <f t="shared" si="5"/>
        <v>87.9106</v>
      </c>
      <c r="N14" s="169">
        <f t="shared" si="6"/>
        <v>8</v>
      </c>
      <c r="O14" s="170" t="s">
        <v>33</v>
      </c>
    </row>
    <row r="15" s="140" customFormat="1" ht="21.95" customHeight="1" spans="1:15">
      <c r="A15" s="158" t="s">
        <v>36</v>
      </c>
      <c r="B15" s="174" t="s">
        <v>49</v>
      </c>
      <c r="C15" s="174" t="s">
        <v>50</v>
      </c>
      <c r="D15" s="175">
        <v>85.5</v>
      </c>
      <c r="E15" s="161">
        <f t="shared" si="0"/>
        <v>34.2</v>
      </c>
      <c r="F15" s="161">
        <v>25.825</v>
      </c>
      <c r="G15" s="161">
        <v>64.3</v>
      </c>
      <c r="H15" s="161">
        <f t="shared" si="1"/>
        <v>90.125</v>
      </c>
      <c r="I15" s="177">
        <v>0.9885</v>
      </c>
      <c r="J15" s="177">
        <f t="shared" si="2"/>
        <v>63.56055</v>
      </c>
      <c r="K15" s="161">
        <f t="shared" si="3"/>
        <v>89.386</v>
      </c>
      <c r="L15" s="161">
        <f t="shared" si="4"/>
        <v>53.6316</v>
      </c>
      <c r="M15" s="161">
        <f t="shared" si="5"/>
        <v>87.8316</v>
      </c>
      <c r="N15" s="169">
        <f t="shared" si="6"/>
        <v>9</v>
      </c>
      <c r="O15" s="170" t="s">
        <v>33</v>
      </c>
    </row>
    <row r="16" s="140" customFormat="1" ht="21.95" customHeight="1" spans="1:15">
      <c r="A16" s="158" t="s">
        <v>30</v>
      </c>
      <c r="B16" s="132" t="s">
        <v>51</v>
      </c>
      <c r="C16" s="132" t="s">
        <v>52</v>
      </c>
      <c r="D16" s="133">
        <v>83</v>
      </c>
      <c r="E16" s="161">
        <f t="shared" si="0"/>
        <v>33.2</v>
      </c>
      <c r="F16" s="161">
        <v>27.725</v>
      </c>
      <c r="G16" s="161">
        <v>60.78</v>
      </c>
      <c r="H16" s="161">
        <f t="shared" si="1"/>
        <v>88.505</v>
      </c>
      <c r="I16" s="177">
        <v>1.0109</v>
      </c>
      <c r="J16" s="177">
        <f t="shared" si="2"/>
        <v>61.442502</v>
      </c>
      <c r="K16" s="161">
        <f t="shared" si="3"/>
        <v>89.168</v>
      </c>
      <c r="L16" s="161">
        <f t="shared" si="4"/>
        <v>53.5008</v>
      </c>
      <c r="M16" s="161">
        <f t="shared" si="5"/>
        <v>86.7008</v>
      </c>
      <c r="N16" s="169">
        <f t="shared" si="6"/>
        <v>10</v>
      </c>
      <c r="O16" s="170" t="s">
        <v>33</v>
      </c>
    </row>
    <row r="17" s="140" customFormat="1" ht="21.95" customHeight="1" spans="1:15">
      <c r="A17" s="158" t="s">
        <v>30</v>
      </c>
      <c r="B17" s="132" t="s">
        <v>53</v>
      </c>
      <c r="C17" s="132" t="s">
        <v>48</v>
      </c>
      <c r="D17" s="133">
        <v>79</v>
      </c>
      <c r="E17" s="161">
        <f t="shared" si="0"/>
        <v>31.6</v>
      </c>
      <c r="F17" s="161">
        <v>28.25</v>
      </c>
      <c r="G17" s="161">
        <v>62.6</v>
      </c>
      <c r="H17" s="161">
        <f t="shared" si="1"/>
        <v>90.85</v>
      </c>
      <c r="I17" s="177">
        <v>1.0109</v>
      </c>
      <c r="J17" s="177">
        <f t="shared" si="2"/>
        <v>63.28234</v>
      </c>
      <c r="K17" s="161">
        <f t="shared" si="3"/>
        <v>91.532</v>
      </c>
      <c r="L17" s="161">
        <f t="shared" si="4"/>
        <v>54.9192</v>
      </c>
      <c r="M17" s="161">
        <f t="shared" si="5"/>
        <v>86.5192</v>
      </c>
      <c r="N17" s="169">
        <f t="shared" si="6"/>
        <v>11</v>
      </c>
      <c r="O17" s="170" t="s">
        <v>33</v>
      </c>
    </row>
    <row r="18" s="140" customFormat="1" ht="21.95" customHeight="1" spans="1:15">
      <c r="A18" s="158" t="s">
        <v>30</v>
      </c>
      <c r="B18" s="132" t="s">
        <v>54</v>
      </c>
      <c r="C18" s="132" t="s">
        <v>55</v>
      </c>
      <c r="D18" s="133">
        <v>80</v>
      </c>
      <c r="E18" s="161">
        <f t="shared" si="0"/>
        <v>32</v>
      </c>
      <c r="F18" s="161">
        <v>25.625</v>
      </c>
      <c r="G18" s="161">
        <v>64.5</v>
      </c>
      <c r="H18" s="161">
        <f t="shared" si="1"/>
        <v>90.125</v>
      </c>
      <c r="I18" s="177">
        <v>1.0109</v>
      </c>
      <c r="J18" s="177">
        <f t="shared" si="2"/>
        <v>65.20305</v>
      </c>
      <c r="K18" s="161">
        <f t="shared" si="3"/>
        <v>90.828</v>
      </c>
      <c r="L18" s="161">
        <f t="shared" si="4"/>
        <v>54.4968</v>
      </c>
      <c r="M18" s="161">
        <f t="shared" si="5"/>
        <v>86.4968</v>
      </c>
      <c r="N18" s="169">
        <f t="shared" si="6"/>
        <v>12</v>
      </c>
      <c r="O18" s="170" t="s">
        <v>33</v>
      </c>
    </row>
    <row r="19" s="140" customFormat="1" ht="21.95" customHeight="1" spans="1:15">
      <c r="A19" s="158" t="s">
        <v>36</v>
      </c>
      <c r="B19" s="174" t="s">
        <v>56</v>
      </c>
      <c r="C19" s="174" t="s">
        <v>57</v>
      </c>
      <c r="D19" s="175">
        <v>79.5</v>
      </c>
      <c r="E19" s="161">
        <f t="shared" si="0"/>
        <v>31.8</v>
      </c>
      <c r="F19" s="161">
        <v>26.125</v>
      </c>
      <c r="G19" s="161">
        <v>65.36</v>
      </c>
      <c r="H19" s="161">
        <f t="shared" si="1"/>
        <v>91.485</v>
      </c>
      <c r="I19" s="177">
        <v>0.9885</v>
      </c>
      <c r="J19" s="177">
        <f t="shared" si="2"/>
        <v>64.60836</v>
      </c>
      <c r="K19" s="161">
        <f t="shared" si="3"/>
        <v>90.733</v>
      </c>
      <c r="L19" s="161">
        <f t="shared" si="4"/>
        <v>54.4398</v>
      </c>
      <c r="M19" s="161">
        <f t="shared" si="5"/>
        <v>86.2398</v>
      </c>
      <c r="N19" s="169">
        <f t="shared" si="6"/>
        <v>13</v>
      </c>
      <c r="O19" s="170" t="s">
        <v>33</v>
      </c>
    </row>
    <row r="20" s="140" customFormat="1" ht="21.95" customHeight="1" spans="1:15">
      <c r="A20" s="158" t="s">
        <v>36</v>
      </c>
      <c r="B20" s="174" t="s">
        <v>58</v>
      </c>
      <c r="C20" s="174" t="s">
        <v>59</v>
      </c>
      <c r="D20" s="175">
        <v>75.5</v>
      </c>
      <c r="E20" s="161">
        <f t="shared" si="0"/>
        <v>30.2</v>
      </c>
      <c r="F20" s="161">
        <v>27.5</v>
      </c>
      <c r="G20" s="161">
        <v>66.44</v>
      </c>
      <c r="H20" s="161">
        <f t="shared" si="1"/>
        <v>93.94</v>
      </c>
      <c r="I20" s="177">
        <v>0.9885</v>
      </c>
      <c r="J20" s="177">
        <f t="shared" si="2"/>
        <v>65.67594</v>
      </c>
      <c r="K20" s="161">
        <f t="shared" si="3"/>
        <v>93.176</v>
      </c>
      <c r="L20" s="161">
        <f t="shared" si="4"/>
        <v>55.9056</v>
      </c>
      <c r="M20" s="161">
        <f t="shared" si="5"/>
        <v>86.1056</v>
      </c>
      <c r="N20" s="169">
        <f t="shared" si="6"/>
        <v>14</v>
      </c>
      <c r="O20" s="170" t="s">
        <v>33</v>
      </c>
    </row>
    <row r="21" s="140" customFormat="1" ht="21.95" customHeight="1" spans="1:15">
      <c r="A21" s="158" t="s">
        <v>36</v>
      </c>
      <c r="B21" s="174" t="s">
        <v>60</v>
      </c>
      <c r="C21" s="174" t="s">
        <v>61</v>
      </c>
      <c r="D21" s="175">
        <v>76</v>
      </c>
      <c r="E21" s="161">
        <f t="shared" si="0"/>
        <v>30.4</v>
      </c>
      <c r="F21" s="161">
        <v>27.425</v>
      </c>
      <c r="G21" s="161">
        <v>65.3</v>
      </c>
      <c r="H21" s="161">
        <f t="shared" si="1"/>
        <v>92.725</v>
      </c>
      <c r="I21" s="177">
        <v>0.9885</v>
      </c>
      <c r="J21" s="177">
        <f t="shared" si="2"/>
        <v>64.54905</v>
      </c>
      <c r="K21" s="161">
        <f t="shared" si="3"/>
        <v>91.974</v>
      </c>
      <c r="L21" s="161">
        <f t="shared" si="4"/>
        <v>55.1844</v>
      </c>
      <c r="M21" s="161">
        <f t="shared" si="5"/>
        <v>85.5844</v>
      </c>
      <c r="N21" s="169">
        <f t="shared" si="6"/>
        <v>15</v>
      </c>
      <c r="O21" s="170" t="s">
        <v>33</v>
      </c>
    </row>
    <row r="22" s="140" customFormat="1" ht="21.95" customHeight="1" spans="1:15">
      <c r="A22" s="158" t="s">
        <v>30</v>
      </c>
      <c r="B22" s="132" t="s">
        <v>62</v>
      </c>
      <c r="C22" s="132" t="s">
        <v>63</v>
      </c>
      <c r="D22" s="133">
        <v>84.5</v>
      </c>
      <c r="E22" s="161">
        <f t="shared" si="0"/>
        <v>33.8</v>
      </c>
      <c r="F22" s="161">
        <v>23.5</v>
      </c>
      <c r="G22" s="161">
        <v>61.88</v>
      </c>
      <c r="H22" s="161">
        <f t="shared" si="1"/>
        <v>85.38</v>
      </c>
      <c r="I22" s="177">
        <v>1.0109</v>
      </c>
      <c r="J22" s="177">
        <f t="shared" si="2"/>
        <v>62.554492</v>
      </c>
      <c r="K22" s="161">
        <f t="shared" si="3"/>
        <v>86.054</v>
      </c>
      <c r="L22" s="161">
        <f t="shared" si="4"/>
        <v>51.6324</v>
      </c>
      <c r="M22" s="161">
        <f t="shared" si="5"/>
        <v>85.4324</v>
      </c>
      <c r="N22" s="169">
        <f t="shared" si="6"/>
        <v>16</v>
      </c>
      <c r="O22" s="170" t="s">
        <v>33</v>
      </c>
    </row>
    <row r="23" s="140" customFormat="1" ht="21.95" customHeight="1" spans="1:15">
      <c r="A23" s="158" t="s">
        <v>30</v>
      </c>
      <c r="B23" s="132" t="s">
        <v>64</v>
      </c>
      <c r="C23" s="132" t="s">
        <v>65</v>
      </c>
      <c r="D23" s="133">
        <v>83.5</v>
      </c>
      <c r="E23" s="161">
        <f t="shared" si="0"/>
        <v>33.4</v>
      </c>
      <c r="F23" s="161">
        <v>21.75</v>
      </c>
      <c r="G23" s="161">
        <v>63.5</v>
      </c>
      <c r="H23" s="161">
        <f t="shared" si="1"/>
        <v>85.25</v>
      </c>
      <c r="I23" s="177">
        <v>1.0109</v>
      </c>
      <c r="J23" s="177">
        <f t="shared" si="2"/>
        <v>64.19215</v>
      </c>
      <c r="K23" s="161">
        <f t="shared" si="3"/>
        <v>85.942</v>
      </c>
      <c r="L23" s="161">
        <f t="shared" si="4"/>
        <v>51.5652</v>
      </c>
      <c r="M23" s="161">
        <f t="shared" si="5"/>
        <v>84.9652</v>
      </c>
      <c r="N23" s="169">
        <f t="shared" si="6"/>
        <v>17</v>
      </c>
      <c r="O23" s="170" t="s">
        <v>33</v>
      </c>
    </row>
    <row r="24" s="140" customFormat="1" ht="21.95" customHeight="1" spans="1:15">
      <c r="A24" s="158" t="s">
        <v>36</v>
      </c>
      <c r="B24" s="174" t="s">
        <v>66</v>
      </c>
      <c r="C24" s="174" t="s">
        <v>67</v>
      </c>
      <c r="D24" s="175">
        <v>77</v>
      </c>
      <c r="E24" s="161">
        <f t="shared" si="0"/>
        <v>30.8</v>
      </c>
      <c r="F24" s="161">
        <v>26.5</v>
      </c>
      <c r="G24" s="161">
        <v>64.3</v>
      </c>
      <c r="H24" s="161">
        <f t="shared" si="1"/>
        <v>90.8</v>
      </c>
      <c r="I24" s="177">
        <v>0.9885</v>
      </c>
      <c r="J24" s="177">
        <f t="shared" si="2"/>
        <v>63.56055</v>
      </c>
      <c r="K24" s="161">
        <f t="shared" si="3"/>
        <v>90.061</v>
      </c>
      <c r="L24" s="161">
        <f t="shared" si="4"/>
        <v>54.0366</v>
      </c>
      <c r="M24" s="161">
        <f t="shared" si="5"/>
        <v>84.8366</v>
      </c>
      <c r="N24" s="169">
        <f t="shared" si="6"/>
        <v>18</v>
      </c>
      <c r="O24" s="170" t="s">
        <v>33</v>
      </c>
    </row>
    <row r="25" s="140" customFormat="1" ht="21.95" customHeight="1" spans="1:15">
      <c r="A25" s="158" t="s">
        <v>30</v>
      </c>
      <c r="B25" s="132" t="s">
        <v>68</v>
      </c>
      <c r="C25" s="132" t="s">
        <v>69</v>
      </c>
      <c r="D25" s="133">
        <v>78</v>
      </c>
      <c r="E25" s="161">
        <f t="shared" si="0"/>
        <v>31.2</v>
      </c>
      <c r="F25" s="161">
        <v>22.125</v>
      </c>
      <c r="G25" s="161">
        <v>66.05</v>
      </c>
      <c r="H25" s="161">
        <f t="shared" si="1"/>
        <v>88.175</v>
      </c>
      <c r="I25" s="177">
        <v>1.0109</v>
      </c>
      <c r="J25" s="177">
        <f t="shared" si="2"/>
        <v>66.769945</v>
      </c>
      <c r="K25" s="161">
        <f t="shared" si="3"/>
        <v>88.895</v>
      </c>
      <c r="L25" s="161">
        <f t="shared" si="4"/>
        <v>53.337</v>
      </c>
      <c r="M25" s="161">
        <f t="shared" si="5"/>
        <v>84.537</v>
      </c>
      <c r="N25" s="169">
        <f t="shared" si="6"/>
        <v>19</v>
      </c>
      <c r="O25" s="170" t="s">
        <v>33</v>
      </c>
    </row>
    <row r="26" s="140" customFormat="1" ht="21.95" customHeight="1" spans="1:15">
      <c r="A26" s="158" t="s">
        <v>30</v>
      </c>
      <c r="B26" s="132" t="s">
        <v>70</v>
      </c>
      <c r="C26" s="132" t="s">
        <v>71</v>
      </c>
      <c r="D26" s="133">
        <v>75</v>
      </c>
      <c r="E26" s="161">
        <f t="shared" si="0"/>
        <v>30</v>
      </c>
      <c r="F26" s="161">
        <v>25.75</v>
      </c>
      <c r="G26" s="161">
        <v>64.28</v>
      </c>
      <c r="H26" s="161">
        <f t="shared" si="1"/>
        <v>90.03</v>
      </c>
      <c r="I26" s="177">
        <v>1.0109</v>
      </c>
      <c r="J26" s="177">
        <f t="shared" si="2"/>
        <v>64.980652</v>
      </c>
      <c r="K26" s="161">
        <f t="shared" si="3"/>
        <v>90.731</v>
      </c>
      <c r="L26" s="161">
        <f t="shared" si="4"/>
        <v>54.4386</v>
      </c>
      <c r="M26" s="161">
        <f t="shared" si="5"/>
        <v>84.4386</v>
      </c>
      <c r="N26" s="169">
        <f t="shared" si="6"/>
        <v>20</v>
      </c>
      <c r="O26" s="170" t="s">
        <v>33</v>
      </c>
    </row>
    <row r="27" s="140" customFormat="1" ht="21.95" customHeight="1" spans="1:15">
      <c r="A27" s="158" t="s">
        <v>30</v>
      </c>
      <c r="B27" s="132" t="s">
        <v>72</v>
      </c>
      <c r="C27" s="132" t="s">
        <v>73</v>
      </c>
      <c r="D27" s="133">
        <v>76</v>
      </c>
      <c r="E27" s="161">
        <f t="shared" si="0"/>
        <v>30.4</v>
      </c>
      <c r="F27" s="161">
        <v>25.3</v>
      </c>
      <c r="G27" s="161">
        <v>63.988</v>
      </c>
      <c r="H27" s="161">
        <f t="shared" si="1"/>
        <v>89.288</v>
      </c>
      <c r="I27" s="177">
        <v>1.0109</v>
      </c>
      <c r="J27" s="177">
        <f t="shared" si="2"/>
        <v>64.6854692</v>
      </c>
      <c r="K27" s="161">
        <f t="shared" si="3"/>
        <v>89.985</v>
      </c>
      <c r="L27" s="161">
        <f t="shared" si="4"/>
        <v>53.991</v>
      </c>
      <c r="M27" s="161">
        <f t="shared" si="5"/>
        <v>84.391</v>
      </c>
      <c r="N27" s="169">
        <f t="shared" si="6"/>
        <v>21</v>
      </c>
      <c r="O27" s="170" t="s">
        <v>33</v>
      </c>
    </row>
    <row r="28" s="140" customFormat="1" ht="21.95" customHeight="1" spans="1:15">
      <c r="A28" s="158" t="s">
        <v>36</v>
      </c>
      <c r="B28" s="174" t="s">
        <v>74</v>
      </c>
      <c r="C28" s="174" t="s">
        <v>75</v>
      </c>
      <c r="D28" s="175">
        <v>83</v>
      </c>
      <c r="E28" s="161">
        <f t="shared" si="0"/>
        <v>33.2</v>
      </c>
      <c r="F28" s="161">
        <v>21.625</v>
      </c>
      <c r="G28" s="161">
        <v>64.16</v>
      </c>
      <c r="H28" s="161">
        <f t="shared" si="1"/>
        <v>85.785</v>
      </c>
      <c r="I28" s="177">
        <v>0.9885</v>
      </c>
      <c r="J28" s="177">
        <f t="shared" si="2"/>
        <v>63.42216</v>
      </c>
      <c r="K28" s="161">
        <f t="shared" si="3"/>
        <v>85.047</v>
      </c>
      <c r="L28" s="161">
        <f t="shared" si="4"/>
        <v>51.0282</v>
      </c>
      <c r="M28" s="161">
        <f t="shared" si="5"/>
        <v>84.2282</v>
      </c>
      <c r="N28" s="169">
        <f t="shared" si="6"/>
        <v>22</v>
      </c>
      <c r="O28" s="170" t="s">
        <v>33</v>
      </c>
    </row>
    <row r="29" s="140" customFormat="1" ht="21.95" customHeight="1" spans="1:15">
      <c r="A29" s="158" t="s">
        <v>30</v>
      </c>
      <c r="B29" s="132" t="s">
        <v>76</v>
      </c>
      <c r="C29" s="132" t="s">
        <v>77</v>
      </c>
      <c r="D29" s="133">
        <v>71</v>
      </c>
      <c r="E29" s="161">
        <f t="shared" si="0"/>
        <v>28.4</v>
      </c>
      <c r="F29" s="161">
        <v>26.975</v>
      </c>
      <c r="G29" s="161">
        <v>63.94</v>
      </c>
      <c r="H29" s="161">
        <f t="shared" si="1"/>
        <v>90.915</v>
      </c>
      <c r="I29" s="177">
        <v>1.0109</v>
      </c>
      <c r="J29" s="177">
        <f t="shared" si="2"/>
        <v>64.636946</v>
      </c>
      <c r="K29" s="161">
        <f t="shared" si="3"/>
        <v>91.612</v>
      </c>
      <c r="L29" s="161">
        <f t="shared" si="4"/>
        <v>54.9672</v>
      </c>
      <c r="M29" s="161">
        <f t="shared" si="5"/>
        <v>83.3672</v>
      </c>
      <c r="N29" s="169">
        <f t="shared" si="6"/>
        <v>23</v>
      </c>
      <c r="O29" s="170" t="s">
        <v>33</v>
      </c>
    </row>
    <row r="30" s="140" customFormat="1" ht="21.95" customHeight="1" spans="1:15">
      <c r="A30" s="158" t="s">
        <v>30</v>
      </c>
      <c r="B30" s="132" t="s">
        <v>78</v>
      </c>
      <c r="C30" s="132" t="s">
        <v>79</v>
      </c>
      <c r="D30" s="133">
        <v>68.5</v>
      </c>
      <c r="E30" s="161">
        <f t="shared" si="0"/>
        <v>27.4</v>
      </c>
      <c r="F30" s="161">
        <v>26.875</v>
      </c>
      <c r="G30" s="161">
        <v>64.66</v>
      </c>
      <c r="H30" s="161">
        <f t="shared" si="1"/>
        <v>91.535</v>
      </c>
      <c r="I30" s="177">
        <v>1.0109</v>
      </c>
      <c r="J30" s="177">
        <f t="shared" si="2"/>
        <v>65.364794</v>
      </c>
      <c r="K30" s="161">
        <f t="shared" si="3"/>
        <v>92.24</v>
      </c>
      <c r="L30" s="161">
        <f t="shared" si="4"/>
        <v>55.344</v>
      </c>
      <c r="M30" s="161">
        <f t="shared" si="5"/>
        <v>82.744</v>
      </c>
      <c r="N30" s="169">
        <f t="shared" si="6"/>
        <v>24</v>
      </c>
      <c r="O30" s="170" t="s">
        <v>33</v>
      </c>
    </row>
    <row r="31" s="140" customFormat="1" ht="21.95" customHeight="1" spans="1:15">
      <c r="A31" s="158" t="s">
        <v>30</v>
      </c>
      <c r="B31" s="132" t="s">
        <v>80</v>
      </c>
      <c r="C31" s="132" t="s">
        <v>81</v>
      </c>
      <c r="D31" s="133">
        <v>70.5</v>
      </c>
      <c r="E31" s="161">
        <f t="shared" si="0"/>
        <v>28.2</v>
      </c>
      <c r="F31" s="161">
        <v>25.5</v>
      </c>
      <c r="G31" s="161">
        <v>64.66</v>
      </c>
      <c r="H31" s="161">
        <f t="shared" si="1"/>
        <v>90.16</v>
      </c>
      <c r="I31" s="177">
        <v>1.0109</v>
      </c>
      <c r="J31" s="177">
        <f t="shared" si="2"/>
        <v>65.364794</v>
      </c>
      <c r="K31" s="161">
        <f t="shared" si="3"/>
        <v>90.865</v>
      </c>
      <c r="L31" s="161">
        <f t="shared" si="4"/>
        <v>54.519</v>
      </c>
      <c r="M31" s="161">
        <f t="shared" si="5"/>
        <v>82.719</v>
      </c>
      <c r="N31" s="169">
        <f t="shared" si="6"/>
        <v>25</v>
      </c>
      <c r="O31" s="170" t="s">
        <v>33</v>
      </c>
    </row>
    <row r="32" s="140" customFormat="1" ht="21.95" customHeight="1" spans="1:15">
      <c r="A32" s="158" t="s">
        <v>36</v>
      </c>
      <c r="B32" s="174" t="s">
        <v>82</v>
      </c>
      <c r="C32" s="174" t="s">
        <v>83</v>
      </c>
      <c r="D32" s="175">
        <v>78</v>
      </c>
      <c r="E32" s="161">
        <f t="shared" si="0"/>
        <v>31.2</v>
      </c>
      <c r="F32" s="161">
        <v>21.875</v>
      </c>
      <c r="G32" s="161">
        <v>64.06</v>
      </c>
      <c r="H32" s="161">
        <f t="shared" si="1"/>
        <v>85.935</v>
      </c>
      <c r="I32" s="177">
        <v>0.9885</v>
      </c>
      <c r="J32" s="177">
        <f t="shared" si="2"/>
        <v>63.32331</v>
      </c>
      <c r="K32" s="161">
        <f t="shared" si="3"/>
        <v>85.198</v>
      </c>
      <c r="L32" s="161">
        <f t="shared" si="4"/>
        <v>51.1188</v>
      </c>
      <c r="M32" s="161">
        <f t="shared" si="5"/>
        <v>82.3188</v>
      </c>
      <c r="N32" s="169">
        <f t="shared" si="6"/>
        <v>26</v>
      </c>
      <c r="O32" s="170" t="s">
        <v>33</v>
      </c>
    </row>
    <row r="33" s="140" customFormat="1" ht="21.95" customHeight="1" spans="1:15">
      <c r="A33" s="158" t="s">
        <v>36</v>
      </c>
      <c r="B33" s="174" t="s">
        <v>84</v>
      </c>
      <c r="C33" s="174" t="s">
        <v>85</v>
      </c>
      <c r="D33" s="175">
        <v>72</v>
      </c>
      <c r="E33" s="161">
        <f t="shared" si="0"/>
        <v>28.8</v>
      </c>
      <c r="F33" s="161">
        <v>26.2</v>
      </c>
      <c r="G33" s="161">
        <v>63.5</v>
      </c>
      <c r="H33" s="161">
        <f t="shared" si="1"/>
        <v>89.7</v>
      </c>
      <c r="I33" s="177">
        <v>0.9885</v>
      </c>
      <c r="J33" s="177">
        <f t="shared" si="2"/>
        <v>62.76975</v>
      </c>
      <c r="K33" s="161">
        <f t="shared" si="3"/>
        <v>88.97</v>
      </c>
      <c r="L33" s="161">
        <f t="shared" si="4"/>
        <v>53.382</v>
      </c>
      <c r="M33" s="161">
        <f t="shared" si="5"/>
        <v>82.182</v>
      </c>
      <c r="N33" s="169">
        <f t="shared" si="6"/>
        <v>27</v>
      </c>
      <c r="O33" s="170" t="s">
        <v>33</v>
      </c>
    </row>
    <row r="34" s="140" customFormat="1" ht="21.95" customHeight="1" spans="1:15">
      <c r="A34" s="158" t="s">
        <v>36</v>
      </c>
      <c r="B34" s="174" t="s">
        <v>86</v>
      </c>
      <c r="C34" s="174" t="s">
        <v>87</v>
      </c>
      <c r="D34" s="175">
        <v>75.5</v>
      </c>
      <c r="E34" s="161">
        <f t="shared" si="0"/>
        <v>30.2</v>
      </c>
      <c r="F34" s="161">
        <v>23.375</v>
      </c>
      <c r="G34" s="161">
        <v>63.7</v>
      </c>
      <c r="H34" s="161">
        <f t="shared" si="1"/>
        <v>87.075</v>
      </c>
      <c r="I34" s="177">
        <v>0.9885</v>
      </c>
      <c r="J34" s="177">
        <f t="shared" si="2"/>
        <v>62.96745</v>
      </c>
      <c r="K34" s="161">
        <f t="shared" si="3"/>
        <v>86.342</v>
      </c>
      <c r="L34" s="161">
        <f t="shared" si="4"/>
        <v>51.8052</v>
      </c>
      <c r="M34" s="161">
        <f t="shared" si="5"/>
        <v>82.0052</v>
      </c>
      <c r="N34" s="169">
        <f t="shared" si="6"/>
        <v>28</v>
      </c>
      <c r="O34" s="170" t="s">
        <v>33</v>
      </c>
    </row>
    <row r="35" s="140" customFormat="1" ht="21.95" customHeight="1" spans="1:15">
      <c r="A35" s="158" t="s">
        <v>36</v>
      </c>
      <c r="B35" s="174" t="s">
        <v>88</v>
      </c>
      <c r="C35" s="174" t="s">
        <v>89</v>
      </c>
      <c r="D35" s="175">
        <v>74.5</v>
      </c>
      <c r="E35" s="161">
        <f t="shared" si="0"/>
        <v>29.8</v>
      </c>
      <c r="F35" s="161">
        <v>23.75</v>
      </c>
      <c r="G35" s="161">
        <v>63.5</v>
      </c>
      <c r="H35" s="161">
        <f t="shared" si="1"/>
        <v>87.25</v>
      </c>
      <c r="I35" s="177">
        <v>0.9885</v>
      </c>
      <c r="J35" s="177">
        <f t="shared" si="2"/>
        <v>62.76975</v>
      </c>
      <c r="K35" s="161">
        <f t="shared" si="3"/>
        <v>86.52</v>
      </c>
      <c r="L35" s="161">
        <f t="shared" si="4"/>
        <v>51.912</v>
      </c>
      <c r="M35" s="161">
        <f t="shared" si="5"/>
        <v>81.712</v>
      </c>
      <c r="N35" s="169">
        <f t="shared" si="6"/>
        <v>29</v>
      </c>
      <c r="O35" s="170" t="s">
        <v>33</v>
      </c>
    </row>
    <row r="36" s="140" customFormat="1" ht="21.95" customHeight="1" spans="1:15">
      <c r="A36" s="158" t="s">
        <v>30</v>
      </c>
      <c r="B36" s="132" t="s">
        <v>90</v>
      </c>
      <c r="C36" s="132" t="s">
        <v>91</v>
      </c>
      <c r="D36" s="133">
        <v>77</v>
      </c>
      <c r="E36" s="161">
        <f t="shared" si="0"/>
        <v>30.8</v>
      </c>
      <c r="F36" s="161">
        <v>23.25</v>
      </c>
      <c r="G36" s="161">
        <v>60.92</v>
      </c>
      <c r="H36" s="161">
        <f t="shared" si="1"/>
        <v>84.17</v>
      </c>
      <c r="I36" s="177">
        <v>1.0109</v>
      </c>
      <c r="J36" s="177">
        <f t="shared" si="2"/>
        <v>61.584028</v>
      </c>
      <c r="K36" s="161">
        <f t="shared" si="3"/>
        <v>84.834</v>
      </c>
      <c r="L36" s="161">
        <f t="shared" si="4"/>
        <v>50.9004</v>
      </c>
      <c r="M36" s="161">
        <f t="shared" si="5"/>
        <v>81.7004</v>
      </c>
      <c r="N36" s="169">
        <f t="shared" si="6"/>
        <v>30</v>
      </c>
      <c r="O36" s="170" t="s">
        <v>33</v>
      </c>
    </row>
    <row r="37" s="140" customFormat="1" ht="21.95" customHeight="1" spans="1:15">
      <c r="A37" s="158" t="s">
        <v>30</v>
      </c>
      <c r="B37" s="132" t="s">
        <v>92</v>
      </c>
      <c r="C37" s="132" t="s">
        <v>93</v>
      </c>
      <c r="D37" s="133">
        <v>64.5</v>
      </c>
      <c r="E37" s="161">
        <f t="shared" si="0"/>
        <v>25.8</v>
      </c>
      <c r="F37" s="161">
        <v>27.375</v>
      </c>
      <c r="G37" s="161">
        <v>64.92</v>
      </c>
      <c r="H37" s="161">
        <f t="shared" si="1"/>
        <v>92.295</v>
      </c>
      <c r="I37" s="177">
        <v>1.0109</v>
      </c>
      <c r="J37" s="177">
        <f t="shared" si="2"/>
        <v>65.627628</v>
      </c>
      <c r="K37" s="161">
        <f t="shared" si="3"/>
        <v>93.003</v>
      </c>
      <c r="L37" s="161">
        <f t="shared" si="4"/>
        <v>55.8018</v>
      </c>
      <c r="M37" s="161">
        <f t="shared" si="5"/>
        <v>81.6018</v>
      </c>
      <c r="N37" s="169">
        <f t="shared" si="6"/>
        <v>31</v>
      </c>
      <c r="O37" s="171"/>
    </row>
    <row r="38" s="142" customFormat="1" ht="21.95" customHeight="1" spans="1:15">
      <c r="A38" s="158" t="s">
        <v>30</v>
      </c>
      <c r="B38" s="132" t="s">
        <v>94</v>
      </c>
      <c r="C38" s="132" t="s">
        <v>95</v>
      </c>
      <c r="D38" s="133">
        <v>77</v>
      </c>
      <c r="E38" s="161">
        <f t="shared" si="0"/>
        <v>30.8</v>
      </c>
      <c r="F38" s="161">
        <v>23.5</v>
      </c>
      <c r="G38" s="161">
        <v>59.66</v>
      </c>
      <c r="H38" s="161">
        <f t="shared" si="1"/>
        <v>83.16</v>
      </c>
      <c r="I38" s="178">
        <v>1.0109</v>
      </c>
      <c r="J38" s="177">
        <f t="shared" si="2"/>
        <v>60.310294</v>
      </c>
      <c r="K38" s="161">
        <f t="shared" si="3"/>
        <v>83.81</v>
      </c>
      <c r="L38" s="161">
        <f t="shared" si="4"/>
        <v>50.286</v>
      </c>
      <c r="M38" s="161">
        <f t="shared" si="5"/>
        <v>81.086</v>
      </c>
      <c r="N38" s="169">
        <f t="shared" si="6"/>
        <v>32</v>
      </c>
      <c r="O38" s="171"/>
    </row>
    <row r="39" s="142" customFormat="1" ht="21.95" customHeight="1" spans="1:15">
      <c r="A39" s="158" t="s">
        <v>36</v>
      </c>
      <c r="B39" s="174" t="s">
        <v>96</v>
      </c>
      <c r="C39" s="174" t="s">
        <v>97</v>
      </c>
      <c r="D39" s="175">
        <v>77.5</v>
      </c>
      <c r="E39" s="161">
        <f t="shared" si="0"/>
        <v>31</v>
      </c>
      <c r="F39" s="161">
        <v>22.75</v>
      </c>
      <c r="G39" s="161">
        <v>59.8</v>
      </c>
      <c r="H39" s="161">
        <f t="shared" si="1"/>
        <v>82.55</v>
      </c>
      <c r="I39" s="178">
        <v>0.9885</v>
      </c>
      <c r="J39" s="177">
        <f t="shared" si="2"/>
        <v>59.1123</v>
      </c>
      <c r="K39" s="161">
        <f t="shared" si="3"/>
        <v>81.862</v>
      </c>
      <c r="L39" s="161">
        <f t="shared" si="4"/>
        <v>49.1172</v>
      </c>
      <c r="M39" s="161">
        <f t="shared" si="5"/>
        <v>80.1172</v>
      </c>
      <c r="N39" s="169">
        <f t="shared" si="6"/>
        <v>33</v>
      </c>
      <c r="O39" s="170"/>
    </row>
    <row r="40" s="142" customFormat="1" ht="21.95" customHeight="1" spans="1:15">
      <c r="A40" s="158" t="s">
        <v>36</v>
      </c>
      <c r="B40" s="174" t="s">
        <v>98</v>
      </c>
      <c r="C40" s="174" t="s">
        <v>99</v>
      </c>
      <c r="D40" s="175">
        <v>70</v>
      </c>
      <c r="E40" s="161">
        <f t="shared" si="0"/>
        <v>28</v>
      </c>
      <c r="F40" s="161">
        <v>23.275</v>
      </c>
      <c r="G40" s="161">
        <v>63.94</v>
      </c>
      <c r="H40" s="161">
        <f t="shared" si="1"/>
        <v>87.215</v>
      </c>
      <c r="I40" s="178">
        <v>0.9885</v>
      </c>
      <c r="J40" s="177">
        <f t="shared" si="2"/>
        <v>63.20469</v>
      </c>
      <c r="K40" s="161">
        <f t="shared" si="3"/>
        <v>86.48</v>
      </c>
      <c r="L40" s="161">
        <f t="shared" si="4"/>
        <v>51.888</v>
      </c>
      <c r="M40" s="161">
        <f t="shared" si="5"/>
        <v>79.888</v>
      </c>
      <c r="N40" s="169">
        <f t="shared" si="6"/>
        <v>34</v>
      </c>
      <c r="O40" s="170"/>
    </row>
    <row r="41" s="142" customFormat="1" ht="21.95" customHeight="1" spans="1:15">
      <c r="A41" s="158" t="s">
        <v>36</v>
      </c>
      <c r="B41" s="174" t="s">
        <v>100</v>
      </c>
      <c r="C41" s="174" t="s">
        <v>101</v>
      </c>
      <c r="D41" s="175">
        <v>68.5</v>
      </c>
      <c r="E41" s="161">
        <f t="shared" si="0"/>
        <v>27.4</v>
      </c>
      <c r="F41" s="161">
        <v>25.625</v>
      </c>
      <c r="G41" s="161">
        <v>62</v>
      </c>
      <c r="H41" s="161">
        <f t="shared" si="1"/>
        <v>87.625</v>
      </c>
      <c r="I41" s="178">
        <v>0.9885</v>
      </c>
      <c r="J41" s="177">
        <f t="shared" si="2"/>
        <v>61.287</v>
      </c>
      <c r="K41" s="161">
        <f t="shared" si="3"/>
        <v>86.912</v>
      </c>
      <c r="L41" s="161">
        <f t="shared" si="4"/>
        <v>52.1472</v>
      </c>
      <c r="M41" s="161">
        <f t="shared" si="5"/>
        <v>79.5472</v>
      </c>
      <c r="N41" s="169">
        <f t="shared" si="6"/>
        <v>35</v>
      </c>
      <c r="O41" s="170"/>
    </row>
    <row r="42" ht="21.95" customHeight="1" spans="1:15">
      <c r="A42" s="158" t="s">
        <v>30</v>
      </c>
      <c r="B42" s="132" t="s">
        <v>102</v>
      </c>
      <c r="C42" s="132" t="s">
        <v>103</v>
      </c>
      <c r="D42" s="133">
        <v>74</v>
      </c>
      <c r="E42" s="161">
        <f t="shared" si="0"/>
        <v>29.6</v>
      </c>
      <c r="F42" s="161">
        <v>23.5</v>
      </c>
      <c r="G42" s="161">
        <v>58.82</v>
      </c>
      <c r="H42" s="161">
        <f t="shared" si="1"/>
        <v>82.32</v>
      </c>
      <c r="I42" s="178">
        <v>1.0109</v>
      </c>
      <c r="J42" s="177">
        <f t="shared" si="2"/>
        <v>59.461138</v>
      </c>
      <c r="K42" s="161">
        <f t="shared" si="3"/>
        <v>82.961</v>
      </c>
      <c r="L42" s="161">
        <f t="shared" si="4"/>
        <v>49.7766</v>
      </c>
      <c r="M42" s="161">
        <f t="shared" si="5"/>
        <v>79.3766</v>
      </c>
      <c r="N42" s="169">
        <f t="shared" si="6"/>
        <v>36</v>
      </c>
      <c r="O42" s="171"/>
    </row>
    <row r="43" ht="21.95" customHeight="1" spans="1:15">
      <c r="A43" s="158" t="s">
        <v>36</v>
      </c>
      <c r="B43" s="174" t="s">
        <v>104</v>
      </c>
      <c r="C43" s="174" t="s">
        <v>38</v>
      </c>
      <c r="D43" s="175">
        <v>64.5</v>
      </c>
      <c r="E43" s="161">
        <f t="shared" si="0"/>
        <v>25.8</v>
      </c>
      <c r="F43" s="161">
        <v>23.25</v>
      </c>
      <c r="G43" s="161">
        <v>66.78</v>
      </c>
      <c r="H43" s="161">
        <f t="shared" si="1"/>
        <v>90.03</v>
      </c>
      <c r="I43" s="178">
        <v>0.9885</v>
      </c>
      <c r="J43" s="177">
        <f t="shared" si="2"/>
        <v>66.01203</v>
      </c>
      <c r="K43" s="161">
        <f t="shared" si="3"/>
        <v>89.262</v>
      </c>
      <c r="L43" s="161">
        <f t="shared" si="4"/>
        <v>53.5572</v>
      </c>
      <c r="M43" s="161">
        <f t="shared" si="5"/>
        <v>79.3572</v>
      </c>
      <c r="N43" s="169">
        <f t="shared" si="6"/>
        <v>37</v>
      </c>
      <c r="O43" s="170"/>
    </row>
    <row r="44" ht="21.95" customHeight="1" spans="1:15">
      <c r="A44" s="158" t="s">
        <v>30</v>
      </c>
      <c r="B44" s="132" t="s">
        <v>105</v>
      </c>
      <c r="C44" s="132" t="s">
        <v>106</v>
      </c>
      <c r="D44" s="133">
        <v>68.5</v>
      </c>
      <c r="E44" s="161">
        <f t="shared" si="0"/>
        <v>27.4</v>
      </c>
      <c r="F44" s="161">
        <v>23.25</v>
      </c>
      <c r="G44" s="161">
        <v>61.466</v>
      </c>
      <c r="H44" s="161">
        <f t="shared" si="1"/>
        <v>84.716</v>
      </c>
      <c r="I44" s="178">
        <v>1.0109</v>
      </c>
      <c r="J44" s="177">
        <f t="shared" si="2"/>
        <v>62.1359794</v>
      </c>
      <c r="K44" s="161">
        <f t="shared" si="3"/>
        <v>85.386</v>
      </c>
      <c r="L44" s="161">
        <f t="shared" si="4"/>
        <v>51.2316</v>
      </c>
      <c r="M44" s="161">
        <f t="shared" si="5"/>
        <v>78.6316</v>
      </c>
      <c r="N44" s="169">
        <f t="shared" si="6"/>
        <v>38</v>
      </c>
      <c r="O44" s="171"/>
    </row>
    <row r="45" ht="21.95" customHeight="1" spans="1:15">
      <c r="A45" s="158" t="s">
        <v>30</v>
      </c>
      <c r="B45" s="132" t="s">
        <v>107</v>
      </c>
      <c r="C45" s="132" t="s">
        <v>108</v>
      </c>
      <c r="D45" s="133">
        <v>75.5</v>
      </c>
      <c r="E45" s="161">
        <f t="shared" si="0"/>
        <v>30.2</v>
      </c>
      <c r="F45" s="161">
        <v>25.125</v>
      </c>
      <c r="G45" s="161">
        <v>54.86</v>
      </c>
      <c r="H45" s="161">
        <f t="shared" si="1"/>
        <v>79.985</v>
      </c>
      <c r="I45" s="178">
        <v>1.0109</v>
      </c>
      <c r="J45" s="177">
        <f t="shared" si="2"/>
        <v>55.457974</v>
      </c>
      <c r="K45" s="161">
        <f t="shared" si="3"/>
        <v>80.583</v>
      </c>
      <c r="L45" s="161">
        <f t="shared" si="4"/>
        <v>48.3498</v>
      </c>
      <c r="M45" s="161">
        <f t="shared" si="5"/>
        <v>78.5498</v>
      </c>
      <c r="N45" s="169">
        <f t="shared" si="6"/>
        <v>39</v>
      </c>
      <c r="O45" s="171"/>
    </row>
    <row r="46" ht="21.95" customHeight="1" spans="1:15">
      <c r="A46" s="158" t="s">
        <v>36</v>
      </c>
      <c r="B46" s="174" t="s">
        <v>109</v>
      </c>
      <c r="C46" s="174" t="s">
        <v>110</v>
      </c>
      <c r="D46" s="175">
        <v>65</v>
      </c>
      <c r="E46" s="161">
        <f t="shared" si="0"/>
        <v>26</v>
      </c>
      <c r="F46" s="161">
        <v>25.825</v>
      </c>
      <c r="G46" s="161">
        <v>62.3</v>
      </c>
      <c r="H46" s="161">
        <f t="shared" si="1"/>
        <v>88.125</v>
      </c>
      <c r="I46" s="178">
        <v>0.9885</v>
      </c>
      <c r="J46" s="177">
        <f t="shared" si="2"/>
        <v>61.58355</v>
      </c>
      <c r="K46" s="161">
        <f t="shared" si="3"/>
        <v>87.409</v>
      </c>
      <c r="L46" s="161">
        <f t="shared" si="4"/>
        <v>52.4454</v>
      </c>
      <c r="M46" s="161">
        <f t="shared" si="5"/>
        <v>78.4454</v>
      </c>
      <c r="N46" s="169">
        <f t="shared" si="6"/>
        <v>40</v>
      </c>
      <c r="O46" s="170"/>
    </row>
    <row r="47" ht="21.95" customHeight="1" spans="1:15">
      <c r="A47" s="158" t="s">
        <v>36</v>
      </c>
      <c r="B47" s="174" t="s">
        <v>111</v>
      </c>
      <c r="C47" s="174" t="s">
        <v>112</v>
      </c>
      <c r="D47" s="175">
        <v>71</v>
      </c>
      <c r="E47" s="161">
        <f t="shared" si="0"/>
        <v>28.4</v>
      </c>
      <c r="F47" s="161">
        <v>22</v>
      </c>
      <c r="G47" s="161">
        <v>61.5</v>
      </c>
      <c r="H47" s="161">
        <f t="shared" si="1"/>
        <v>83.5</v>
      </c>
      <c r="I47" s="178">
        <v>0.9885</v>
      </c>
      <c r="J47" s="177">
        <f t="shared" si="2"/>
        <v>60.79275</v>
      </c>
      <c r="K47" s="161">
        <f t="shared" si="3"/>
        <v>82.793</v>
      </c>
      <c r="L47" s="161">
        <f t="shared" si="4"/>
        <v>49.6758</v>
      </c>
      <c r="M47" s="161">
        <f t="shared" si="5"/>
        <v>78.0758</v>
      </c>
      <c r="N47" s="169">
        <f t="shared" si="6"/>
        <v>41</v>
      </c>
      <c r="O47" s="170"/>
    </row>
    <row r="48" ht="21.95" customHeight="1" spans="1:15">
      <c r="A48" s="158" t="s">
        <v>36</v>
      </c>
      <c r="B48" s="174" t="s">
        <v>113</v>
      </c>
      <c r="C48" s="174" t="s">
        <v>114</v>
      </c>
      <c r="D48" s="175">
        <v>61.5</v>
      </c>
      <c r="E48" s="161">
        <f t="shared" si="0"/>
        <v>24.6</v>
      </c>
      <c r="F48" s="161">
        <v>25.8</v>
      </c>
      <c r="G48" s="161">
        <v>62.34</v>
      </c>
      <c r="H48" s="161">
        <f t="shared" si="1"/>
        <v>88.14</v>
      </c>
      <c r="I48" s="178">
        <v>0.9885</v>
      </c>
      <c r="J48" s="177">
        <f t="shared" si="2"/>
        <v>61.62309</v>
      </c>
      <c r="K48" s="161">
        <f t="shared" si="3"/>
        <v>87.423</v>
      </c>
      <c r="L48" s="161">
        <f t="shared" si="4"/>
        <v>52.4538</v>
      </c>
      <c r="M48" s="161">
        <f t="shared" si="5"/>
        <v>77.0538</v>
      </c>
      <c r="N48" s="169">
        <f t="shared" si="6"/>
        <v>42</v>
      </c>
      <c r="O48" s="170"/>
    </row>
    <row r="49" ht="21.95" customHeight="1" spans="1:15">
      <c r="A49" s="158" t="s">
        <v>36</v>
      </c>
      <c r="B49" s="174" t="s">
        <v>115</v>
      </c>
      <c r="C49" s="174" t="s">
        <v>116</v>
      </c>
      <c r="D49" s="175">
        <v>60</v>
      </c>
      <c r="E49" s="161">
        <f t="shared" si="0"/>
        <v>24</v>
      </c>
      <c r="F49" s="161">
        <v>24.675</v>
      </c>
      <c r="G49" s="161">
        <v>63.84</v>
      </c>
      <c r="H49" s="161">
        <f t="shared" si="1"/>
        <v>88.515</v>
      </c>
      <c r="I49" s="178">
        <v>0.9885</v>
      </c>
      <c r="J49" s="177">
        <f t="shared" si="2"/>
        <v>63.10584</v>
      </c>
      <c r="K49" s="161">
        <f t="shared" si="3"/>
        <v>87.781</v>
      </c>
      <c r="L49" s="161">
        <f t="shared" si="4"/>
        <v>52.6686</v>
      </c>
      <c r="M49" s="161">
        <f t="shared" si="5"/>
        <v>76.6686</v>
      </c>
      <c r="N49" s="169">
        <f t="shared" si="6"/>
        <v>43</v>
      </c>
      <c r="O49" s="170"/>
    </row>
    <row r="50" ht="21.95" customHeight="1" spans="1:15">
      <c r="A50" s="158" t="s">
        <v>30</v>
      </c>
      <c r="B50" s="132" t="s">
        <v>117</v>
      </c>
      <c r="C50" s="132" t="s">
        <v>118</v>
      </c>
      <c r="D50" s="133">
        <v>65.5</v>
      </c>
      <c r="E50" s="161">
        <f t="shared" si="0"/>
        <v>26.2</v>
      </c>
      <c r="F50" s="161">
        <v>24.3</v>
      </c>
      <c r="G50" s="161">
        <v>59.16</v>
      </c>
      <c r="H50" s="161">
        <f t="shared" si="1"/>
        <v>83.46</v>
      </c>
      <c r="I50" s="178">
        <v>1.0109</v>
      </c>
      <c r="J50" s="177">
        <f t="shared" si="2"/>
        <v>59.804844</v>
      </c>
      <c r="K50" s="161">
        <f t="shared" si="3"/>
        <v>84.105</v>
      </c>
      <c r="L50" s="161">
        <f t="shared" si="4"/>
        <v>50.463</v>
      </c>
      <c r="M50" s="161">
        <f t="shared" si="5"/>
        <v>76.663</v>
      </c>
      <c r="N50" s="169">
        <f t="shared" si="6"/>
        <v>44</v>
      </c>
      <c r="O50" s="171"/>
    </row>
    <row r="51" ht="21.95" customHeight="1" spans="1:15">
      <c r="A51" s="158" t="s">
        <v>36</v>
      </c>
      <c r="B51" s="174" t="s">
        <v>119</v>
      </c>
      <c r="C51" s="174" t="s">
        <v>120</v>
      </c>
      <c r="D51" s="175">
        <v>62.5</v>
      </c>
      <c r="E51" s="161">
        <f t="shared" si="0"/>
        <v>25</v>
      </c>
      <c r="F51" s="161">
        <v>23.75</v>
      </c>
      <c r="G51" s="161">
        <v>63</v>
      </c>
      <c r="H51" s="161">
        <f t="shared" si="1"/>
        <v>86.75</v>
      </c>
      <c r="I51" s="178">
        <v>0.9885</v>
      </c>
      <c r="J51" s="177">
        <f t="shared" si="2"/>
        <v>62.2755</v>
      </c>
      <c r="K51" s="161">
        <f t="shared" si="3"/>
        <v>86.026</v>
      </c>
      <c r="L51" s="161">
        <f t="shared" si="4"/>
        <v>51.6156</v>
      </c>
      <c r="M51" s="161">
        <f t="shared" si="5"/>
        <v>76.6156</v>
      </c>
      <c r="N51" s="169">
        <f t="shared" si="6"/>
        <v>45</v>
      </c>
      <c r="O51" s="170"/>
    </row>
    <row r="52" ht="21.95" customHeight="1" spans="1:15">
      <c r="A52" s="158" t="s">
        <v>30</v>
      </c>
      <c r="B52" s="132" t="s">
        <v>121</v>
      </c>
      <c r="C52" s="132" t="s">
        <v>55</v>
      </c>
      <c r="D52" s="133">
        <v>62.5</v>
      </c>
      <c r="E52" s="161">
        <f t="shared" si="0"/>
        <v>25</v>
      </c>
      <c r="F52" s="161">
        <v>23.5</v>
      </c>
      <c r="G52" s="161">
        <v>61.7</v>
      </c>
      <c r="H52" s="161">
        <f t="shared" si="1"/>
        <v>85.2</v>
      </c>
      <c r="I52" s="178">
        <v>1.0109</v>
      </c>
      <c r="J52" s="177">
        <f t="shared" si="2"/>
        <v>62.37253</v>
      </c>
      <c r="K52" s="161">
        <f t="shared" si="3"/>
        <v>85.873</v>
      </c>
      <c r="L52" s="161">
        <f t="shared" si="4"/>
        <v>51.5238</v>
      </c>
      <c r="M52" s="161">
        <f t="shared" si="5"/>
        <v>76.5238</v>
      </c>
      <c r="N52" s="169">
        <f t="shared" si="6"/>
        <v>46</v>
      </c>
      <c r="O52" s="171"/>
    </row>
    <row r="53" ht="21.95" customHeight="1" spans="1:15">
      <c r="A53" s="158" t="s">
        <v>30</v>
      </c>
      <c r="B53" s="132" t="s">
        <v>122</v>
      </c>
      <c r="C53" s="132" t="s">
        <v>123</v>
      </c>
      <c r="D53" s="133">
        <v>61.5</v>
      </c>
      <c r="E53" s="161">
        <f t="shared" si="0"/>
        <v>24.6</v>
      </c>
      <c r="F53" s="161">
        <v>23.75</v>
      </c>
      <c r="G53" s="161">
        <v>61.48</v>
      </c>
      <c r="H53" s="161">
        <f t="shared" si="1"/>
        <v>85.23</v>
      </c>
      <c r="I53" s="178">
        <v>1.0109</v>
      </c>
      <c r="J53" s="177">
        <f t="shared" si="2"/>
        <v>62.150132</v>
      </c>
      <c r="K53" s="161">
        <f t="shared" si="3"/>
        <v>85.9</v>
      </c>
      <c r="L53" s="161">
        <f t="shared" si="4"/>
        <v>51.54</v>
      </c>
      <c r="M53" s="161">
        <f t="shared" si="5"/>
        <v>76.14</v>
      </c>
      <c r="N53" s="169">
        <f t="shared" si="6"/>
        <v>47</v>
      </c>
      <c r="O53" s="171"/>
    </row>
    <row r="54" ht="21.95" customHeight="1" spans="1:15">
      <c r="A54" s="158" t="s">
        <v>30</v>
      </c>
      <c r="B54" s="132" t="s">
        <v>124</v>
      </c>
      <c r="C54" s="132" t="s">
        <v>125</v>
      </c>
      <c r="D54" s="133">
        <v>56.5</v>
      </c>
      <c r="E54" s="161">
        <f t="shared" si="0"/>
        <v>22.6</v>
      </c>
      <c r="F54" s="161">
        <v>27.275</v>
      </c>
      <c r="G54" s="161">
        <v>61.22</v>
      </c>
      <c r="H54" s="161">
        <f t="shared" si="1"/>
        <v>88.495</v>
      </c>
      <c r="I54" s="178">
        <v>1.0109</v>
      </c>
      <c r="J54" s="177">
        <f t="shared" si="2"/>
        <v>61.887298</v>
      </c>
      <c r="K54" s="161">
        <f t="shared" si="3"/>
        <v>89.162</v>
      </c>
      <c r="L54" s="161">
        <f t="shared" si="4"/>
        <v>53.4972</v>
      </c>
      <c r="M54" s="161">
        <f t="shared" si="5"/>
        <v>76.0972</v>
      </c>
      <c r="N54" s="169">
        <f t="shared" si="6"/>
        <v>48</v>
      </c>
      <c r="O54" s="171"/>
    </row>
    <row r="55" ht="21.95" customHeight="1" spans="1:15">
      <c r="A55" s="158" t="s">
        <v>36</v>
      </c>
      <c r="B55" s="174" t="s">
        <v>126</v>
      </c>
      <c r="C55" s="174" t="s">
        <v>127</v>
      </c>
      <c r="D55" s="175">
        <v>67.5</v>
      </c>
      <c r="E55" s="161">
        <f t="shared" si="0"/>
        <v>27</v>
      </c>
      <c r="F55" s="161">
        <v>21.375</v>
      </c>
      <c r="G55" s="161">
        <v>59.9</v>
      </c>
      <c r="H55" s="161">
        <f t="shared" si="1"/>
        <v>81.275</v>
      </c>
      <c r="I55" s="178">
        <v>0.9885</v>
      </c>
      <c r="J55" s="177">
        <f t="shared" si="2"/>
        <v>59.21115</v>
      </c>
      <c r="K55" s="161">
        <f t="shared" si="3"/>
        <v>80.586</v>
      </c>
      <c r="L55" s="161">
        <f t="shared" si="4"/>
        <v>48.3516</v>
      </c>
      <c r="M55" s="161">
        <f t="shared" si="5"/>
        <v>75.3516</v>
      </c>
      <c r="N55" s="169">
        <f t="shared" si="6"/>
        <v>49</v>
      </c>
      <c r="O55" s="170"/>
    </row>
    <row r="56" ht="21.95" customHeight="1" spans="1:15">
      <c r="A56" s="158" t="s">
        <v>30</v>
      </c>
      <c r="B56" s="132" t="s">
        <v>128</v>
      </c>
      <c r="C56" s="132" t="s">
        <v>129</v>
      </c>
      <c r="D56" s="133">
        <v>59.5</v>
      </c>
      <c r="E56" s="161">
        <f t="shared" si="0"/>
        <v>23.8</v>
      </c>
      <c r="F56" s="161">
        <v>22.125</v>
      </c>
      <c r="G56" s="161">
        <v>62.64</v>
      </c>
      <c r="H56" s="161">
        <f t="shared" si="1"/>
        <v>84.765</v>
      </c>
      <c r="I56" s="178">
        <v>1.0109</v>
      </c>
      <c r="J56" s="177">
        <f t="shared" si="2"/>
        <v>63.322776</v>
      </c>
      <c r="K56" s="161">
        <f t="shared" si="3"/>
        <v>85.448</v>
      </c>
      <c r="L56" s="161">
        <f t="shared" si="4"/>
        <v>51.2688</v>
      </c>
      <c r="M56" s="161">
        <f t="shared" si="5"/>
        <v>75.0688</v>
      </c>
      <c r="N56" s="169">
        <f t="shared" si="6"/>
        <v>50</v>
      </c>
      <c r="O56" s="171"/>
    </row>
    <row r="57" ht="21.95" customHeight="1" spans="1:15">
      <c r="A57" s="158" t="s">
        <v>30</v>
      </c>
      <c r="B57" s="132" t="s">
        <v>130</v>
      </c>
      <c r="C57" s="132" t="s">
        <v>131</v>
      </c>
      <c r="D57" s="133">
        <v>61.5</v>
      </c>
      <c r="E57" s="161">
        <f t="shared" si="0"/>
        <v>24.6</v>
      </c>
      <c r="F57" s="161">
        <v>22.25</v>
      </c>
      <c r="G57" s="161">
        <v>60.3</v>
      </c>
      <c r="H57" s="161">
        <f t="shared" si="1"/>
        <v>82.55</v>
      </c>
      <c r="I57" s="178">
        <v>1.0109</v>
      </c>
      <c r="J57" s="177">
        <f t="shared" si="2"/>
        <v>60.95727</v>
      </c>
      <c r="K57" s="161">
        <f t="shared" si="3"/>
        <v>83.207</v>
      </c>
      <c r="L57" s="161">
        <f t="shared" si="4"/>
        <v>49.9242</v>
      </c>
      <c r="M57" s="161">
        <f t="shared" si="5"/>
        <v>74.5242</v>
      </c>
      <c r="N57" s="169">
        <f t="shared" si="6"/>
        <v>51</v>
      </c>
      <c r="O57" s="171"/>
    </row>
    <row r="58" ht="21.95" customHeight="1" spans="1:15">
      <c r="A58" s="158" t="s">
        <v>36</v>
      </c>
      <c r="B58" s="174" t="s">
        <v>132</v>
      </c>
      <c r="C58" s="174" t="s">
        <v>133</v>
      </c>
      <c r="D58" s="175">
        <v>59.5</v>
      </c>
      <c r="E58" s="161">
        <f t="shared" si="0"/>
        <v>23.8</v>
      </c>
      <c r="F58" s="161">
        <v>24.5</v>
      </c>
      <c r="G58" s="161">
        <v>59.6</v>
      </c>
      <c r="H58" s="161">
        <f t="shared" si="1"/>
        <v>84.1</v>
      </c>
      <c r="I58" s="178">
        <v>0.9885</v>
      </c>
      <c r="J58" s="177">
        <f t="shared" si="2"/>
        <v>58.9146</v>
      </c>
      <c r="K58" s="161">
        <f t="shared" si="3"/>
        <v>83.415</v>
      </c>
      <c r="L58" s="161">
        <f t="shared" si="4"/>
        <v>50.049</v>
      </c>
      <c r="M58" s="161">
        <f t="shared" si="5"/>
        <v>73.849</v>
      </c>
      <c r="N58" s="169">
        <f t="shared" si="6"/>
        <v>52</v>
      </c>
      <c r="O58" s="170"/>
    </row>
    <row r="59" ht="21.95" customHeight="1" spans="1:15">
      <c r="A59" s="158" t="s">
        <v>36</v>
      </c>
      <c r="B59" s="174" t="s">
        <v>134</v>
      </c>
      <c r="C59" s="174" t="s">
        <v>135</v>
      </c>
      <c r="D59" s="175">
        <v>59</v>
      </c>
      <c r="E59" s="161">
        <f t="shared" si="0"/>
        <v>23.6</v>
      </c>
      <c r="F59" s="161">
        <v>20.25</v>
      </c>
      <c r="G59" s="161">
        <v>61.7</v>
      </c>
      <c r="H59" s="161">
        <f t="shared" si="1"/>
        <v>81.95</v>
      </c>
      <c r="I59" s="178">
        <v>0.9885</v>
      </c>
      <c r="J59" s="177">
        <f t="shared" si="2"/>
        <v>60.99045</v>
      </c>
      <c r="K59" s="161">
        <f t="shared" si="3"/>
        <v>81.24</v>
      </c>
      <c r="L59" s="161">
        <f t="shared" si="4"/>
        <v>48.744</v>
      </c>
      <c r="M59" s="161">
        <f t="shared" si="5"/>
        <v>72.344</v>
      </c>
      <c r="N59" s="169">
        <f t="shared" si="6"/>
        <v>53</v>
      </c>
      <c r="O59" s="170"/>
    </row>
    <row r="60" ht="21.95" customHeight="1" spans="1:15">
      <c r="A60" s="158" t="s">
        <v>36</v>
      </c>
      <c r="B60" s="174" t="s">
        <v>136</v>
      </c>
      <c r="C60" s="174" t="s">
        <v>137</v>
      </c>
      <c r="D60" s="175">
        <v>57.5</v>
      </c>
      <c r="E60" s="161">
        <f t="shared" si="0"/>
        <v>23</v>
      </c>
      <c r="F60" s="161">
        <v>20</v>
      </c>
      <c r="G60" s="161">
        <v>62.8</v>
      </c>
      <c r="H60" s="161">
        <f t="shared" si="1"/>
        <v>82.8</v>
      </c>
      <c r="I60" s="178">
        <v>0.9885</v>
      </c>
      <c r="J60" s="177">
        <f t="shared" si="2"/>
        <v>62.0778</v>
      </c>
      <c r="K60" s="161">
        <f t="shared" si="3"/>
        <v>82.078</v>
      </c>
      <c r="L60" s="161">
        <f t="shared" si="4"/>
        <v>49.2468</v>
      </c>
      <c r="M60" s="161">
        <f t="shared" si="5"/>
        <v>72.2468</v>
      </c>
      <c r="N60" s="169">
        <f t="shared" si="6"/>
        <v>54</v>
      </c>
      <c r="O60" s="170"/>
    </row>
    <row r="61" ht="21.95" customHeight="1" spans="1:15">
      <c r="A61" s="158" t="s">
        <v>36</v>
      </c>
      <c r="B61" s="174" t="s">
        <v>138</v>
      </c>
      <c r="C61" s="174" t="s">
        <v>139</v>
      </c>
      <c r="D61" s="175">
        <v>58.5</v>
      </c>
      <c r="E61" s="161">
        <f t="shared" si="0"/>
        <v>23.4</v>
      </c>
      <c r="F61" s="161">
        <v>22.05</v>
      </c>
      <c r="G61" s="161">
        <v>59.2</v>
      </c>
      <c r="H61" s="161">
        <f t="shared" si="1"/>
        <v>81.25</v>
      </c>
      <c r="I61" s="178">
        <v>0.9885</v>
      </c>
      <c r="J61" s="177">
        <f t="shared" si="2"/>
        <v>58.5192</v>
      </c>
      <c r="K61" s="161">
        <f t="shared" si="3"/>
        <v>80.569</v>
      </c>
      <c r="L61" s="161">
        <f t="shared" si="4"/>
        <v>48.3414</v>
      </c>
      <c r="M61" s="161">
        <f t="shared" si="5"/>
        <v>71.7414</v>
      </c>
      <c r="N61" s="169">
        <f t="shared" si="6"/>
        <v>55</v>
      </c>
      <c r="O61" s="170"/>
    </row>
    <row r="62" ht="21.95" customHeight="1" spans="1:15">
      <c r="A62" s="158" t="s">
        <v>30</v>
      </c>
      <c r="B62" s="132" t="s">
        <v>140</v>
      </c>
      <c r="C62" s="132" t="s">
        <v>141</v>
      </c>
      <c r="D62" s="133">
        <v>58.5</v>
      </c>
      <c r="E62" s="161">
        <f t="shared" si="0"/>
        <v>23.4</v>
      </c>
      <c r="F62" s="161">
        <v>21.375</v>
      </c>
      <c r="G62" s="161">
        <v>58.46</v>
      </c>
      <c r="H62" s="161">
        <f t="shared" si="1"/>
        <v>79.835</v>
      </c>
      <c r="I62" s="178">
        <v>1.0109</v>
      </c>
      <c r="J62" s="177">
        <f t="shared" si="2"/>
        <v>59.097214</v>
      </c>
      <c r="K62" s="161">
        <f t="shared" si="3"/>
        <v>80.472</v>
      </c>
      <c r="L62" s="161">
        <f t="shared" si="4"/>
        <v>48.2832</v>
      </c>
      <c r="M62" s="161">
        <f t="shared" si="5"/>
        <v>71.6832</v>
      </c>
      <c r="N62" s="169">
        <f t="shared" si="6"/>
        <v>56</v>
      </c>
      <c r="O62" s="171"/>
    </row>
    <row r="63" ht="21.95" customHeight="1" spans="1:15">
      <c r="A63" s="158" t="s">
        <v>30</v>
      </c>
      <c r="B63" s="132" t="s">
        <v>142</v>
      </c>
      <c r="C63" s="132" t="s">
        <v>143</v>
      </c>
      <c r="D63" s="133">
        <v>59</v>
      </c>
      <c r="E63" s="161">
        <f t="shared" si="0"/>
        <v>23.6</v>
      </c>
      <c r="F63" s="161">
        <v>21</v>
      </c>
      <c r="G63" s="161">
        <v>57.48</v>
      </c>
      <c r="H63" s="161">
        <f t="shared" si="1"/>
        <v>78.48</v>
      </c>
      <c r="I63" s="178">
        <v>1.0109</v>
      </c>
      <c r="J63" s="177">
        <f t="shared" si="2"/>
        <v>58.106532</v>
      </c>
      <c r="K63" s="161">
        <f t="shared" si="3"/>
        <v>79.107</v>
      </c>
      <c r="L63" s="161">
        <f t="shared" si="4"/>
        <v>47.4642</v>
      </c>
      <c r="M63" s="161">
        <f t="shared" si="5"/>
        <v>71.0642</v>
      </c>
      <c r="N63" s="169">
        <f t="shared" si="6"/>
        <v>57</v>
      </c>
      <c r="O63" s="171"/>
    </row>
    <row r="64" ht="21.95" customHeight="1" spans="1:15">
      <c r="A64" s="158" t="s">
        <v>36</v>
      </c>
      <c r="B64" s="174" t="s">
        <v>144</v>
      </c>
      <c r="C64" s="174" t="s">
        <v>145</v>
      </c>
      <c r="D64" s="175">
        <v>59.5</v>
      </c>
      <c r="E64" s="161">
        <f t="shared" si="0"/>
        <v>23.8</v>
      </c>
      <c r="F64" s="161">
        <v>20.25</v>
      </c>
      <c r="G64" s="161">
        <v>58.8</v>
      </c>
      <c r="H64" s="161">
        <f t="shared" si="1"/>
        <v>79.05</v>
      </c>
      <c r="I64" s="178">
        <v>0.9885</v>
      </c>
      <c r="J64" s="177">
        <f t="shared" si="2"/>
        <v>58.1238</v>
      </c>
      <c r="K64" s="161">
        <f t="shared" si="3"/>
        <v>78.374</v>
      </c>
      <c r="L64" s="161">
        <f t="shared" si="4"/>
        <v>47.0244</v>
      </c>
      <c r="M64" s="161">
        <f t="shared" si="5"/>
        <v>70.8244</v>
      </c>
      <c r="N64" s="169">
        <f t="shared" si="6"/>
        <v>58</v>
      </c>
      <c r="O64" s="170"/>
    </row>
    <row r="65" ht="21.95" customHeight="1" spans="1:15">
      <c r="A65" s="158" t="s">
        <v>30</v>
      </c>
      <c r="B65" s="132" t="s">
        <v>146</v>
      </c>
      <c r="C65" s="132" t="s">
        <v>147</v>
      </c>
      <c r="D65" s="133">
        <v>57.5</v>
      </c>
      <c r="E65" s="161">
        <f t="shared" si="0"/>
        <v>23</v>
      </c>
      <c r="F65" s="161">
        <v>20</v>
      </c>
      <c r="G65" s="161">
        <v>58.8</v>
      </c>
      <c r="H65" s="161">
        <f t="shared" si="1"/>
        <v>78.8</v>
      </c>
      <c r="I65" s="178">
        <v>1.0109</v>
      </c>
      <c r="J65" s="177">
        <f t="shared" si="2"/>
        <v>59.44092</v>
      </c>
      <c r="K65" s="161">
        <f t="shared" si="3"/>
        <v>79.441</v>
      </c>
      <c r="L65" s="161">
        <f t="shared" si="4"/>
        <v>47.6646</v>
      </c>
      <c r="M65" s="161">
        <f t="shared" si="5"/>
        <v>70.6646</v>
      </c>
      <c r="N65" s="169">
        <f t="shared" si="6"/>
        <v>59</v>
      </c>
      <c r="O65" s="171"/>
    </row>
    <row r="66" ht="21.95" customHeight="1" spans="1:15">
      <c r="A66" s="162" t="s">
        <v>30</v>
      </c>
      <c r="B66" s="41" t="s">
        <v>148</v>
      </c>
      <c r="C66" s="41" t="s">
        <v>149</v>
      </c>
      <c r="D66" s="42">
        <v>60</v>
      </c>
      <c r="E66" s="163">
        <f t="shared" si="0"/>
        <v>24</v>
      </c>
      <c r="F66" s="163">
        <v>20</v>
      </c>
      <c r="G66" s="163">
        <v>51.72</v>
      </c>
      <c r="H66" s="163">
        <f t="shared" si="1"/>
        <v>71.72</v>
      </c>
      <c r="I66" s="184">
        <v>1.0109</v>
      </c>
      <c r="J66" s="185">
        <f t="shared" si="2"/>
        <v>52.283748</v>
      </c>
      <c r="K66" s="163">
        <f t="shared" si="3"/>
        <v>72.284</v>
      </c>
      <c r="L66" s="163">
        <f t="shared" si="4"/>
        <v>43.3704</v>
      </c>
      <c r="M66" s="163">
        <f t="shared" si="5"/>
        <v>67.3704</v>
      </c>
      <c r="N66" s="172">
        <f t="shared" si="6"/>
        <v>60</v>
      </c>
      <c r="O66" s="173"/>
    </row>
    <row r="67" ht="14.25" spans="1:15">
      <c r="A67" s="180"/>
      <c r="B67" s="181"/>
      <c r="C67" s="181"/>
      <c r="D67" s="182"/>
      <c r="E67" s="183"/>
      <c r="F67" s="183"/>
      <c r="G67" s="183"/>
      <c r="H67" s="183"/>
      <c r="I67" s="186"/>
      <c r="J67" s="186"/>
      <c r="K67" s="183"/>
      <c r="L67" s="183"/>
      <c r="M67" s="183"/>
      <c r="N67" s="187"/>
      <c r="O67" s="180"/>
    </row>
    <row r="68" ht="18.75" spans="1:15">
      <c r="A68" s="142" t="s">
        <v>150</v>
      </c>
      <c r="B68" s="142"/>
      <c r="C68" s="142" t="s">
        <v>151</v>
      </c>
      <c r="D68" s="142"/>
      <c r="E68" s="142" t="s">
        <v>152</v>
      </c>
      <c r="F68" s="142"/>
      <c r="G68" s="142"/>
      <c r="H68" s="142"/>
      <c r="I68" s="142"/>
      <c r="J68" s="142"/>
      <c r="K68" s="142"/>
      <c r="L68" s="142"/>
      <c r="M68" s="142"/>
      <c r="N68" s="142"/>
      <c r="O68" s="142"/>
    </row>
    <row r="69" ht="18.75" spans="1:15">
      <c r="A69" s="142"/>
      <c r="B69" s="142"/>
      <c r="C69" s="142"/>
      <c r="D69" s="142"/>
      <c r="E69" s="142"/>
      <c r="F69" s="142"/>
      <c r="G69" s="142"/>
      <c r="H69" s="142"/>
      <c r="I69" s="142"/>
      <c r="J69" s="142"/>
      <c r="K69" s="142"/>
      <c r="L69" s="142"/>
      <c r="M69" s="142"/>
      <c r="N69" s="142"/>
      <c r="O69" s="142"/>
    </row>
    <row r="70" ht="18.75" spans="1:15">
      <c r="A70" s="142" t="s">
        <v>153</v>
      </c>
      <c r="B70" s="142"/>
      <c r="C70" s="142"/>
      <c r="D70" s="142"/>
      <c r="E70" s="142" t="s">
        <v>154</v>
      </c>
      <c r="F70" s="142"/>
      <c r="G70" s="142"/>
      <c r="H70" s="142"/>
      <c r="I70" s="142"/>
      <c r="J70" s="142"/>
      <c r="K70" s="142"/>
      <c r="L70" s="142"/>
      <c r="M70" s="142"/>
      <c r="N70" s="142"/>
      <c r="O70" s="142"/>
    </row>
    <row r="71" ht="18.75" spans="1:15">
      <c r="A71" s="142"/>
      <c r="B71" s="142"/>
      <c r="C71" s="142"/>
      <c r="D71" s="165" t="s">
        <v>155</v>
      </c>
      <c r="E71" s="165"/>
      <c r="F71" s="165"/>
      <c r="G71" s="165"/>
      <c r="H71" s="165"/>
      <c r="I71" s="165"/>
      <c r="J71" s="165"/>
      <c r="K71" s="165"/>
      <c r="L71" s="165"/>
      <c r="M71" s="142"/>
      <c r="N71" s="142"/>
      <c r="O71" s="142"/>
    </row>
  </sheetData>
  <sortState ref="A7:O66">
    <sortCondition ref="N7:N66"/>
  </sortState>
  <mergeCells count="16">
    <mergeCell ref="A1:O1"/>
    <mergeCell ref="A2:O2"/>
    <mergeCell ref="A3:C3"/>
    <mergeCell ref="D3:F3"/>
    <mergeCell ref="H3:L3"/>
    <mergeCell ref="F4:K4"/>
    <mergeCell ref="D71:L71"/>
    <mergeCell ref="A4:A5"/>
    <mergeCell ref="B4:B5"/>
    <mergeCell ref="C4:C5"/>
    <mergeCell ref="D4:D5"/>
    <mergeCell ref="E4:E5"/>
    <mergeCell ref="L4:L5"/>
    <mergeCell ref="M4:M5"/>
    <mergeCell ref="N4:N5"/>
    <mergeCell ref="O4:O5"/>
  </mergeCells>
  <printOptions horizontalCentered="1"/>
  <pageMargins left="0.354330708661417" right="0.0388888888888889" top="0.590277777777778" bottom="0.550694444444444" header="0.156944444444444" footer="0.27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C6" sqref="C6:C14"/>
    </sheetView>
  </sheetViews>
  <sheetFormatPr defaultColWidth="9" defaultRowHeight="13.5"/>
  <cols>
    <col min="1" max="1" width="15.875" customWidth="1"/>
    <col min="2" max="2" width="14.625" style="90" customWidth="1"/>
    <col min="3" max="3" width="26.125" customWidth="1"/>
    <col min="4" max="4" width="12.125" style="90" customWidth="1"/>
    <col min="5" max="5" width="13.625" style="90" customWidth="1"/>
    <col min="6" max="6" width="11.125" customWidth="1"/>
    <col min="7" max="7" width="11.875" customWidth="1"/>
    <col min="8" max="8" width="11.25" customWidth="1"/>
  </cols>
  <sheetData>
    <row r="1" s="1" customFormat="1" ht="35.25" customHeight="1" spans="1:10">
      <c r="A1" s="6" t="s">
        <v>444</v>
      </c>
      <c r="B1" s="6"/>
      <c r="C1" s="6"/>
      <c r="D1" s="6"/>
      <c r="E1" s="6"/>
      <c r="F1" s="6"/>
      <c r="G1" s="6"/>
      <c r="H1" s="6"/>
      <c r="I1" s="6"/>
      <c r="J1" s="6"/>
    </row>
    <row r="2" s="2" customFormat="1" ht="38.25" customHeight="1" spans="1:10">
      <c r="A2" s="7" t="s">
        <v>1</v>
      </c>
      <c r="B2" s="7"/>
      <c r="C2" s="7"/>
      <c r="D2" s="7"/>
      <c r="E2" s="7"/>
      <c r="F2" s="7"/>
      <c r="G2" s="7"/>
      <c r="H2" s="7"/>
      <c r="I2" s="7"/>
      <c r="J2" s="7"/>
    </row>
    <row r="3" s="3" customFormat="1" ht="27" customHeight="1" spans="1:8">
      <c r="A3" s="8" t="s">
        <v>425</v>
      </c>
      <c r="B3" s="8"/>
      <c r="C3" s="9" t="s">
        <v>445</v>
      </c>
      <c r="D3" s="9"/>
      <c r="E3" s="9"/>
      <c r="F3" s="9" t="s">
        <v>427</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4" customFormat="1" ht="23.1" customHeight="1" spans="1:10">
      <c r="A6" s="15" t="s">
        <v>428</v>
      </c>
      <c r="B6" s="16" t="s">
        <v>446</v>
      </c>
      <c r="C6" s="16" t="s">
        <v>185</v>
      </c>
      <c r="D6" s="17">
        <v>157</v>
      </c>
      <c r="E6" s="18">
        <f t="shared" ref="E6:E14" si="0">D6*0.25</f>
        <v>39.25</v>
      </c>
      <c r="F6" s="18">
        <v>88.803</v>
      </c>
      <c r="G6" s="18">
        <f t="shared" ref="G6:G14" si="1">F6*0.5</f>
        <v>44.4015</v>
      </c>
      <c r="H6" s="18">
        <f t="shared" ref="H6:H14" si="2">E6+G6</f>
        <v>83.6515</v>
      </c>
      <c r="I6" s="29">
        <f t="shared" ref="I6:I14" si="3">RANK(H6,$H$6:$H$14)</f>
        <v>1</v>
      </c>
      <c r="J6" s="43" t="s">
        <v>33</v>
      </c>
    </row>
    <row r="7" s="44" customFormat="1" ht="23.1" customHeight="1" spans="1:10">
      <c r="A7" s="15" t="s">
        <v>428</v>
      </c>
      <c r="B7" s="19" t="s">
        <v>447</v>
      </c>
      <c r="C7" s="19" t="s">
        <v>448</v>
      </c>
      <c r="D7" s="20">
        <v>153.5</v>
      </c>
      <c r="E7" s="18">
        <f t="shared" si="0"/>
        <v>38.375</v>
      </c>
      <c r="F7" s="18">
        <v>88.097</v>
      </c>
      <c r="G7" s="18">
        <f t="shared" si="1"/>
        <v>44.0485</v>
      </c>
      <c r="H7" s="18">
        <f t="shared" si="2"/>
        <v>82.4235</v>
      </c>
      <c r="I7" s="29">
        <f t="shared" si="3"/>
        <v>2</v>
      </c>
      <c r="J7" s="43" t="s">
        <v>33</v>
      </c>
    </row>
    <row r="8" s="44" customFormat="1" ht="23.1" customHeight="1" spans="1:10">
      <c r="A8" s="15" t="s">
        <v>428</v>
      </c>
      <c r="B8" s="19" t="s">
        <v>449</v>
      </c>
      <c r="C8" s="19" t="s">
        <v>450</v>
      </c>
      <c r="D8" s="20">
        <v>147</v>
      </c>
      <c r="E8" s="18">
        <f t="shared" si="0"/>
        <v>36.75</v>
      </c>
      <c r="F8" s="18">
        <v>89.297</v>
      </c>
      <c r="G8" s="18">
        <f t="shared" si="1"/>
        <v>44.6485</v>
      </c>
      <c r="H8" s="18">
        <f t="shared" si="2"/>
        <v>81.3985</v>
      </c>
      <c r="I8" s="29">
        <f t="shared" si="3"/>
        <v>3</v>
      </c>
      <c r="J8" s="43" t="s">
        <v>33</v>
      </c>
    </row>
    <row r="9" s="44" customFormat="1" ht="23.1" customHeight="1" spans="1:10">
      <c r="A9" s="15" t="s">
        <v>428</v>
      </c>
      <c r="B9" s="19" t="s">
        <v>451</v>
      </c>
      <c r="C9" s="19" t="s">
        <v>452</v>
      </c>
      <c r="D9" s="20">
        <v>144.5</v>
      </c>
      <c r="E9" s="18">
        <f t="shared" si="0"/>
        <v>36.125</v>
      </c>
      <c r="F9" s="18">
        <v>87.147</v>
      </c>
      <c r="G9" s="18">
        <f t="shared" si="1"/>
        <v>43.5735</v>
      </c>
      <c r="H9" s="18">
        <f t="shared" si="2"/>
        <v>79.6985</v>
      </c>
      <c r="I9" s="29">
        <f t="shared" si="3"/>
        <v>4</v>
      </c>
      <c r="J9" s="116"/>
    </row>
    <row r="10" s="44" customFormat="1" ht="23.1" customHeight="1" spans="1:10">
      <c r="A10" s="15" t="s">
        <v>428</v>
      </c>
      <c r="B10" s="19" t="s">
        <v>453</v>
      </c>
      <c r="C10" s="19" t="s">
        <v>454</v>
      </c>
      <c r="D10" s="20">
        <v>138</v>
      </c>
      <c r="E10" s="18">
        <f t="shared" si="0"/>
        <v>34.5</v>
      </c>
      <c r="F10" s="18">
        <v>88.08</v>
      </c>
      <c r="G10" s="18">
        <f t="shared" si="1"/>
        <v>44.04</v>
      </c>
      <c r="H10" s="18">
        <f t="shared" si="2"/>
        <v>78.54</v>
      </c>
      <c r="I10" s="29">
        <f t="shared" si="3"/>
        <v>5</v>
      </c>
      <c r="J10" s="116"/>
    </row>
    <row r="11" s="44" customFormat="1" ht="23.1" customHeight="1" spans="1:10">
      <c r="A11" s="15" t="s">
        <v>428</v>
      </c>
      <c r="B11" s="19" t="s">
        <v>455</v>
      </c>
      <c r="C11" s="19" t="s">
        <v>456</v>
      </c>
      <c r="D11" s="20">
        <v>137.5</v>
      </c>
      <c r="E11" s="18">
        <f t="shared" si="0"/>
        <v>34.375</v>
      </c>
      <c r="F11" s="18">
        <v>87.57</v>
      </c>
      <c r="G11" s="18">
        <f t="shared" si="1"/>
        <v>43.785</v>
      </c>
      <c r="H11" s="18">
        <f t="shared" si="2"/>
        <v>78.16</v>
      </c>
      <c r="I11" s="29">
        <f t="shared" si="3"/>
        <v>6</v>
      </c>
      <c r="J11" s="116"/>
    </row>
    <row r="12" s="44" customFormat="1" ht="23.1" customHeight="1" spans="1:10">
      <c r="A12" s="15" t="s">
        <v>428</v>
      </c>
      <c r="B12" s="19" t="s">
        <v>457</v>
      </c>
      <c r="C12" s="19" t="s">
        <v>458</v>
      </c>
      <c r="D12" s="20">
        <v>139</v>
      </c>
      <c r="E12" s="18">
        <f t="shared" si="0"/>
        <v>34.75</v>
      </c>
      <c r="F12" s="18">
        <v>85.647</v>
      </c>
      <c r="G12" s="18">
        <f t="shared" si="1"/>
        <v>42.8235</v>
      </c>
      <c r="H12" s="18">
        <f t="shared" si="2"/>
        <v>77.5735</v>
      </c>
      <c r="I12" s="29">
        <f t="shared" si="3"/>
        <v>7</v>
      </c>
      <c r="J12" s="116"/>
    </row>
    <row r="13" s="44" customFormat="1" ht="23.1" customHeight="1" spans="1:10">
      <c r="A13" s="15" t="s">
        <v>428</v>
      </c>
      <c r="B13" s="19" t="s">
        <v>459</v>
      </c>
      <c r="C13" s="19" t="s">
        <v>460</v>
      </c>
      <c r="D13" s="20">
        <v>141.5</v>
      </c>
      <c r="E13" s="18">
        <f t="shared" si="0"/>
        <v>35.375</v>
      </c>
      <c r="F13" s="18">
        <v>83.583</v>
      </c>
      <c r="G13" s="18">
        <f t="shared" si="1"/>
        <v>41.7915</v>
      </c>
      <c r="H13" s="18">
        <f t="shared" si="2"/>
        <v>77.1665</v>
      </c>
      <c r="I13" s="29">
        <f t="shared" si="3"/>
        <v>8</v>
      </c>
      <c r="J13" s="116"/>
    </row>
    <row r="14" s="44" customFormat="1" ht="23.1" customHeight="1" spans="1:10">
      <c r="A14" s="21" t="s">
        <v>428</v>
      </c>
      <c r="B14" s="22" t="s">
        <v>461</v>
      </c>
      <c r="C14" s="22" t="s">
        <v>462</v>
      </c>
      <c r="D14" s="23">
        <v>138.5</v>
      </c>
      <c r="E14" s="24">
        <f t="shared" si="0"/>
        <v>34.625</v>
      </c>
      <c r="F14" s="24">
        <v>84.36</v>
      </c>
      <c r="G14" s="24">
        <f t="shared" si="1"/>
        <v>42.18</v>
      </c>
      <c r="H14" s="24">
        <f t="shared" si="2"/>
        <v>76.805</v>
      </c>
      <c r="I14" s="32">
        <f t="shared" si="3"/>
        <v>9</v>
      </c>
      <c r="J14" s="117"/>
    </row>
    <row r="16" s="5" customFormat="1" ht="18.75" spans="1:5">
      <c r="A16" s="5" t="s">
        <v>150</v>
      </c>
      <c r="B16" s="91"/>
      <c r="C16" s="5" t="s">
        <v>151</v>
      </c>
      <c r="D16" s="91"/>
      <c r="E16" s="91" t="s">
        <v>152</v>
      </c>
    </row>
    <row r="17" s="5" customFormat="1" ht="18.75" spans="1:5">
      <c r="A17" s="5" t="s">
        <v>153</v>
      </c>
      <c r="B17" s="91"/>
      <c r="D17" s="91"/>
      <c r="E17" s="91" t="s">
        <v>154</v>
      </c>
    </row>
    <row r="18" s="5" customFormat="1" ht="18.75" spans="2:7">
      <c r="B18" s="91"/>
      <c r="D18" s="25">
        <v>44383</v>
      </c>
      <c r="E18" s="26"/>
      <c r="F18" s="26"/>
      <c r="G18" s="26"/>
    </row>
  </sheetData>
  <mergeCells count="6">
    <mergeCell ref="A1:J1"/>
    <mergeCell ref="A2:J2"/>
    <mergeCell ref="A3:B3"/>
    <mergeCell ref="C3:E3"/>
    <mergeCell ref="F3:G3"/>
    <mergeCell ref="D18:G18"/>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C18" sqref="C18"/>
    </sheetView>
  </sheetViews>
  <sheetFormatPr defaultColWidth="9" defaultRowHeight="13.5"/>
  <cols>
    <col min="1" max="1" width="15.875" customWidth="1"/>
    <col min="2" max="2" width="14.625" style="90" customWidth="1"/>
    <col min="3" max="3" width="26.125" customWidth="1"/>
    <col min="4" max="4" width="12.125" style="90" customWidth="1"/>
    <col min="5" max="5" width="13.625" style="90" customWidth="1"/>
    <col min="6" max="6" width="11.125" customWidth="1"/>
    <col min="7" max="7" width="11.875" customWidth="1"/>
    <col min="8" max="8" width="11.25" customWidth="1"/>
  </cols>
  <sheetData>
    <row r="1" s="1" customFormat="1" ht="42" customHeight="1" spans="1:10">
      <c r="A1" s="6" t="s">
        <v>463</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464</v>
      </c>
      <c r="B3" s="8"/>
      <c r="C3" s="9" t="s">
        <v>224</v>
      </c>
      <c r="D3" s="9"/>
      <c r="E3" s="9"/>
      <c r="F3" s="9" t="s">
        <v>465</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4" customFormat="1" ht="23.1" customHeight="1" spans="1:10">
      <c r="A6" s="15" t="s">
        <v>428</v>
      </c>
      <c r="B6" s="16" t="s">
        <v>466</v>
      </c>
      <c r="C6" s="16" t="s">
        <v>467</v>
      </c>
      <c r="D6" s="17">
        <v>163.5</v>
      </c>
      <c r="E6" s="18">
        <f t="shared" ref="E6:E22" si="0">D6*0.25</f>
        <v>40.875</v>
      </c>
      <c r="F6" s="18">
        <v>89.61</v>
      </c>
      <c r="G6" s="18">
        <f t="shared" ref="G6:G22" si="1">F6*0.5</f>
        <v>44.805</v>
      </c>
      <c r="H6" s="18">
        <f t="shared" ref="H6:H22" si="2">E6+G6</f>
        <v>85.68</v>
      </c>
      <c r="I6" s="29">
        <f t="shared" ref="I6:I22" si="3">RANK(H6,$H$6:$H$22)</f>
        <v>1</v>
      </c>
      <c r="J6" s="43" t="s">
        <v>33</v>
      </c>
    </row>
    <row r="7" s="44" customFormat="1" ht="23.1" customHeight="1" spans="1:10">
      <c r="A7" s="15" t="s">
        <v>428</v>
      </c>
      <c r="B7" s="19" t="s">
        <v>468</v>
      </c>
      <c r="C7" s="19" t="s">
        <v>469</v>
      </c>
      <c r="D7" s="20">
        <v>155</v>
      </c>
      <c r="E7" s="18">
        <f t="shared" si="0"/>
        <v>38.75</v>
      </c>
      <c r="F7" s="18">
        <v>88.51</v>
      </c>
      <c r="G7" s="18">
        <f t="shared" si="1"/>
        <v>44.255</v>
      </c>
      <c r="H7" s="18">
        <f t="shared" si="2"/>
        <v>83.005</v>
      </c>
      <c r="I7" s="29">
        <f t="shared" si="3"/>
        <v>2</v>
      </c>
      <c r="J7" s="43" t="s">
        <v>33</v>
      </c>
    </row>
    <row r="8" s="44" customFormat="1" ht="23.1" customHeight="1" spans="1:10">
      <c r="A8" s="15" t="s">
        <v>428</v>
      </c>
      <c r="B8" s="19" t="s">
        <v>470</v>
      </c>
      <c r="C8" s="19" t="s">
        <v>471</v>
      </c>
      <c r="D8" s="20">
        <v>158</v>
      </c>
      <c r="E8" s="18">
        <f t="shared" si="0"/>
        <v>39.5</v>
      </c>
      <c r="F8" s="18">
        <v>85.713</v>
      </c>
      <c r="G8" s="18">
        <f t="shared" si="1"/>
        <v>42.8565</v>
      </c>
      <c r="H8" s="18">
        <f t="shared" si="2"/>
        <v>82.3565</v>
      </c>
      <c r="I8" s="29">
        <f t="shared" si="3"/>
        <v>3</v>
      </c>
      <c r="J8" s="43" t="s">
        <v>33</v>
      </c>
    </row>
    <row r="9" s="44" customFormat="1" ht="23.1" customHeight="1" spans="1:10">
      <c r="A9" s="15" t="s">
        <v>428</v>
      </c>
      <c r="B9" s="19" t="s">
        <v>472</v>
      </c>
      <c r="C9" s="19" t="s">
        <v>473</v>
      </c>
      <c r="D9" s="20">
        <v>160.5</v>
      </c>
      <c r="E9" s="18">
        <f t="shared" si="0"/>
        <v>40.125</v>
      </c>
      <c r="F9" s="18">
        <v>84.243</v>
      </c>
      <c r="G9" s="18">
        <f t="shared" si="1"/>
        <v>42.1215</v>
      </c>
      <c r="H9" s="18">
        <f t="shared" si="2"/>
        <v>82.2465</v>
      </c>
      <c r="I9" s="29">
        <f t="shared" si="3"/>
        <v>4</v>
      </c>
      <c r="J9" s="43" t="s">
        <v>33</v>
      </c>
    </row>
    <row r="10" s="44" customFormat="1" ht="23.1" customHeight="1" spans="1:10">
      <c r="A10" s="15" t="s">
        <v>428</v>
      </c>
      <c r="B10" s="19" t="s">
        <v>474</v>
      </c>
      <c r="C10" s="19" t="s">
        <v>475</v>
      </c>
      <c r="D10" s="20">
        <v>153.5</v>
      </c>
      <c r="E10" s="18">
        <f t="shared" si="0"/>
        <v>38.375</v>
      </c>
      <c r="F10" s="18">
        <v>86.747</v>
      </c>
      <c r="G10" s="18">
        <f t="shared" si="1"/>
        <v>43.3735</v>
      </c>
      <c r="H10" s="18">
        <f t="shared" si="2"/>
        <v>81.7485</v>
      </c>
      <c r="I10" s="29">
        <f t="shared" si="3"/>
        <v>5</v>
      </c>
      <c r="J10" s="43" t="s">
        <v>33</v>
      </c>
    </row>
    <row r="11" s="44" customFormat="1" ht="23.1" customHeight="1" spans="1:10">
      <c r="A11" s="15" t="s">
        <v>428</v>
      </c>
      <c r="B11" s="19" t="s">
        <v>476</v>
      </c>
      <c r="C11" s="19" t="s">
        <v>477</v>
      </c>
      <c r="D11" s="20">
        <v>154.5</v>
      </c>
      <c r="E11" s="18">
        <f t="shared" si="0"/>
        <v>38.625</v>
      </c>
      <c r="F11" s="18">
        <v>85.93</v>
      </c>
      <c r="G11" s="18">
        <f t="shared" si="1"/>
        <v>42.965</v>
      </c>
      <c r="H11" s="18">
        <f t="shared" si="2"/>
        <v>81.59</v>
      </c>
      <c r="I11" s="29">
        <f t="shared" si="3"/>
        <v>6</v>
      </c>
      <c r="J11" s="43" t="s">
        <v>33</v>
      </c>
    </row>
    <row r="12" s="44" customFormat="1" ht="23.1" customHeight="1" spans="1:10">
      <c r="A12" s="15" t="s">
        <v>428</v>
      </c>
      <c r="B12" s="19" t="s">
        <v>478</v>
      </c>
      <c r="C12" s="19" t="s">
        <v>479</v>
      </c>
      <c r="D12" s="20">
        <v>152</v>
      </c>
      <c r="E12" s="18">
        <f t="shared" si="0"/>
        <v>38</v>
      </c>
      <c r="F12" s="18">
        <v>85.837</v>
      </c>
      <c r="G12" s="18">
        <f t="shared" si="1"/>
        <v>42.9185</v>
      </c>
      <c r="H12" s="18">
        <f t="shared" si="2"/>
        <v>80.9185</v>
      </c>
      <c r="I12" s="29">
        <f t="shared" si="3"/>
        <v>7</v>
      </c>
      <c r="J12" s="43" t="s">
        <v>33</v>
      </c>
    </row>
    <row r="13" s="44" customFormat="1" ht="23.1" customHeight="1" spans="1:10">
      <c r="A13" s="15" t="s">
        <v>428</v>
      </c>
      <c r="B13" s="19" t="s">
        <v>480</v>
      </c>
      <c r="C13" s="19" t="s">
        <v>481</v>
      </c>
      <c r="D13" s="20">
        <v>144.5</v>
      </c>
      <c r="E13" s="18">
        <f t="shared" si="0"/>
        <v>36.125</v>
      </c>
      <c r="F13" s="18">
        <v>88.657</v>
      </c>
      <c r="G13" s="18">
        <f t="shared" si="1"/>
        <v>44.3285</v>
      </c>
      <c r="H13" s="18">
        <f t="shared" si="2"/>
        <v>80.4535</v>
      </c>
      <c r="I13" s="29">
        <f t="shared" si="3"/>
        <v>8</v>
      </c>
      <c r="J13" s="43"/>
    </row>
    <row r="14" s="44" customFormat="1" ht="23.1" customHeight="1" spans="1:10">
      <c r="A14" s="15" t="s">
        <v>428</v>
      </c>
      <c r="B14" s="19" t="s">
        <v>482</v>
      </c>
      <c r="C14" s="19" t="s">
        <v>483</v>
      </c>
      <c r="D14" s="20">
        <v>146.5</v>
      </c>
      <c r="E14" s="18">
        <f t="shared" si="0"/>
        <v>36.625</v>
      </c>
      <c r="F14" s="18">
        <v>86.81</v>
      </c>
      <c r="G14" s="18">
        <f t="shared" si="1"/>
        <v>43.405</v>
      </c>
      <c r="H14" s="18">
        <f t="shared" si="2"/>
        <v>80.03</v>
      </c>
      <c r="I14" s="29">
        <f t="shared" si="3"/>
        <v>9</v>
      </c>
      <c r="J14" s="43"/>
    </row>
    <row r="15" s="44" customFormat="1" ht="23.1" customHeight="1" spans="1:10">
      <c r="A15" s="15" t="s">
        <v>428</v>
      </c>
      <c r="B15" s="19" t="s">
        <v>484</v>
      </c>
      <c r="C15" s="19" t="s">
        <v>485</v>
      </c>
      <c r="D15" s="20">
        <v>144</v>
      </c>
      <c r="E15" s="18">
        <f t="shared" si="0"/>
        <v>36</v>
      </c>
      <c r="F15" s="18">
        <v>86.947</v>
      </c>
      <c r="G15" s="18">
        <f t="shared" si="1"/>
        <v>43.4735</v>
      </c>
      <c r="H15" s="18">
        <f t="shared" si="2"/>
        <v>79.4735</v>
      </c>
      <c r="I15" s="29">
        <f t="shared" si="3"/>
        <v>10</v>
      </c>
      <c r="J15" s="43"/>
    </row>
    <row r="16" s="44" customFormat="1" ht="23.1" customHeight="1" spans="1:10">
      <c r="A16" s="15" t="s">
        <v>428</v>
      </c>
      <c r="B16" s="19" t="s">
        <v>486</v>
      </c>
      <c r="C16" s="19" t="s">
        <v>487</v>
      </c>
      <c r="D16" s="20">
        <v>145</v>
      </c>
      <c r="E16" s="18">
        <f t="shared" si="0"/>
        <v>36.25</v>
      </c>
      <c r="F16" s="18">
        <v>85.637</v>
      </c>
      <c r="G16" s="18">
        <f t="shared" si="1"/>
        <v>42.8185</v>
      </c>
      <c r="H16" s="18">
        <f t="shared" si="2"/>
        <v>79.0685</v>
      </c>
      <c r="I16" s="29">
        <f t="shared" si="3"/>
        <v>11</v>
      </c>
      <c r="J16" s="43"/>
    </row>
    <row r="17" s="44" customFormat="1" ht="23.1" customHeight="1" spans="1:10">
      <c r="A17" s="15" t="s">
        <v>428</v>
      </c>
      <c r="B17" s="19" t="s">
        <v>488</v>
      </c>
      <c r="C17" s="19" t="s">
        <v>489</v>
      </c>
      <c r="D17" s="20">
        <v>142.5</v>
      </c>
      <c r="E17" s="18">
        <f t="shared" si="0"/>
        <v>35.625</v>
      </c>
      <c r="F17" s="18">
        <v>85.69</v>
      </c>
      <c r="G17" s="18">
        <f t="shared" si="1"/>
        <v>42.845</v>
      </c>
      <c r="H17" s="18">
        <f t="shared" si="2"/>
        <v>78.47</v>
      </c>
      <c r="I17" s="29">
        <f t="shared" si="3"/>
        <v>12</v>
      </c>
      <c r="J17" s="43"/>
    </row>
    <row r="18" s="44" customFormat="1" ht="23.1" customHeight="1" spans="1:10">
      <c r="A18" s="15" t="s">
        <v>428</v>
      </c>
      <c r="B18" s="19" t="s">
        <v>490</v>
      </c>
      <c r="C18" s="19" t="s">
        <v>491</v>
      </c>
      <c r="D18" s="20">
        <v>143.5</v>
      </c>
      <c r="E18" s="18">
        <f t="shared" si="0"/>
        <v>35.875</v>
      </c>
      <c r="F18" s="18">
        <v>84.52</v>
      </c>
      <c r="G18" s="18">
        <f t="shared" si="1"/>
        <v>42.26</v>
      </c>
      <c r="H18" s="18">
        <f t="shared" si="2"/>
        <v>78.135</v>
      </c>
      <c r="I18" s="29">
        <f t="shared" si="3"/>
        <v>13</v>
      </c>
      <c r="J18" s="43"/>
    </row>
    <row r="19" s="44" customFormat="1" ht="23.1" customHeight="1" spans="1:10">
      <c r="A19" s="15" t="s">
        <v>428</v>
      </c>
      <c r="B19" s="19" t="s">
        <v>492</v>
      </c>
      <c r="C19" s="19" t="s">
        <v>493</v>
      </c>
      <c r="D19" s="20">
        <v>145</v>
      </c>
      <c r="E19" s="18">
        <f t="shared" si="0"/>
        <v>36.25</v>
      </c>
      <c r="F19" s="18">
        <v>83.377</v>
      </c>
      <c r="G19" s="18">
        <f t="shared" si="1"/>
        <v>41.6885</v>
      </c>
      <c r="H19" s="18">
        <f t="shared" si="2"/>
        <v>77.9385</v>
      </c>
      <c r="I19" s="29">
        <f t="shared" si="3"/>
        <v>14</v>
      </c>
      <c r="J19" s="43"/>
    </row>
    <row r="20" s="44" customFormat="1" ht="23.1" customHeight="1" spans="1:10">
      <c r="A20" s="15" t="s">
        <v>428</v>
      </c>
      <c r="B20" s="19" t="s">
        <v>494</v>
      </c>
      <c r="C20" s="19" t="s">
        <v>495</v>
      </c>
      <c r="D20" s="20">
        <v>138.5</v>
      </c>
      <c r="E20" s="18">
        <f t="shared" si="0"/>
        <v>34.625</v>
      </c>
      <c r="F20" s="18">
        <v>86.367</v>
      </c>
      <c r="G20" s="18">
        <f t="shared" si="1"/>
        <v>43.1835</v>
      </c>
      <c r="H20" s="18">
        <f t="shared" si="2"/>
        <v>77.8085</v>
      </c>
      <c r="I20" s="29">
        <f t="shared" si="3"/>
        <v>15</v>
      </c>
      <c r="J20" s="43"/>
    </row>
    <row r="21" s="44" customFormat="1" ht="23.1" customHeight="1" spans="1:10">
      <c r="A21" s="15" t="s">
        <v>428</v>
      </c>
      <c r="B21" s="19" t="s">
        <v>496</v>
      </c>
      <c r="C21" s="19" t="s">
        <v>497</v>
      </c>
      <c r="D21" s="20">
        <v>141.5</v>
      </c>
      <c r="E21" s="18">
        <f t="shared" si="0"/>
        <v>35.375</v>
      </c>
      <c r="F21" s="18">
        <v>81.603</v>
      </c>
      <c r="G21" s="18">
        <f t="shared" si="1"/>
        <v>40.8015</v>
      </c>
      <c r="H21" s="18">
        <f t="shared" si="2"/>
        <v>76.1765</v>
      </c>
      <c r="I21" s="29">
        <f t="shared" si="3"/>
        <v>16</v>
      </c>
      <c r="J21" s="43"/>
    </row>
    <row r="22" s="44" customFormat="1" ht="23.1" customHeight="1" spans="1:10">
      <c r="A22" s="21" t="s">
        <v>428</v>
      </c>
      <c r="B22" s="22" t="s">
        <v>498</v>
      </c>
      <c r="C22" s="22" t="s">
        <v>499</v>
      </c>
      <c r="D22" s="23">
        <v>138</v>
      </c>
      <c r="E22" s="24">
        <f t="shared" si="0"/>
        <v>34.5</v>
      </c>
      <c r="F22" s="24">
        <v>75.263</v>
      </c>
      <c r="G22" s="24">
        <f t="shared" si="1"/>
        <v>37.6315</v>
      </c>
      <c r="H22" s="24">
        <f t="shared" si="2"/>
        <v>72.1315</v>
      </c>
      <c r="I22" s="32">
        <f t="shared" si="3"/>
        <v>17</v>
      </c>
      <c r="J22" s="92"/>
    </row>
    <row r="24" s="5" customFormat="1" ht="18.75" spans="1:5">
      <c r="A24" s="5" t="s">
        <v>150</v>
      </c>
      <c r="B24" s="91"/>
      <c r="C24" s="5" t="s">
        <v>151</v>
      </c>
      <c r="D24" s="91"/>
      <c r="E24" s="91" t="s">
        <v>152</v>
      </c>
    </row>
    <row r="25" s="5" customFormat="1" ht="18.75" spans="1:5">
      <c r="A25" s="5" t="s">
        <v>153</v>
      </c>
      <c r="B25" s="91"/>
      <c r="D25" s="91"/>
      <c r="E25" s="91" t="s">
        <v>154</v>
      </c>
    </row>
    <row r="26" s="5" customFormat="1" ht="18.75" spans="2:7">
      <c r="B26" s="91"/>
      <c r="D26" s="25">
        <v>44383</v>
      </c>
      <c r="E26" s="26"/>
      <c r="F26" s="26"/>
      <c r="G26" s="26"/>
    </row>
  </sheetData>
  <mergeCells count="6">
    <mergeCell ref="A1:J1"/>
    <mergeCell ref="A2:J2"/>
    <mergeCell ref="A3:B3"/>
    <mergeCell ref="C3:E3"/>
    <mergeCell ref="F3:G3"/>
    <mergeCell ref="D26:G2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C8"/>
    </sheetView>
  </sheetViews>
  <sheetFormatPr defaultColWidth="9" defaultRowHeight="13.5"/>
  <cols>
    <col min="1" max="1" width="18.5" customWidth="1"/>
    <col min="2" max="2" width="9" customWidth="1"/>
    <col min="3" max="3" width="22.625" customWidth="1"/>
    <col min="4" max="4" width="10.125" customWidth="1"/>
    <col min="5" max="5" width="12.375" customWidth="1"/>
    <col min="6" max="6" width="10.375" customWidth="1"/>
    <col min="7" max="7" width="12.375" customWidth="1"/>
    <col min="8" max="8" width="10.625" customWidth="1"/>
    <col min="10" max="10" width="10" customWidth="1"/>
  </cols>
  <sheetData>
    <row r="1" s="1" customFormat="1" ht="42" customHeight="1" spans="1:10">
      <c r="A1" s="6" t="s">
        <v>500</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501</v>
      </c>
      <c r="B3" s="8"/>
      <c r="C3" s="9" t="s">
        <v>502</v>
      </c>
      <c r="D3" s="9"/>
      <c r="E3" s="9"/>
      <c r="F3" s="9" t="s">
        <v>503</v>
      </c>
      <c r="G3" s="9"/>
      <c r="H3" s="9"/>
    </row>
    <row r="4" s="1" customFormat="1" ht="30"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1" customFormat="1" ht="30.75" customHeight="1" spans="1:10">
      <c r="A6" s="111" t="s">
        <v>504</v>
      </c>
      <c r="B6" s="69" t="s">
        <v>505</v>
      </c>
      <c r="C6" s="69" t="s">
        <v>506</v>
      </c>
      <c r="D6" s="70">
        <v>142.5</v>
      </c>
      <c r="E6" s="112">
        <f t="shared" ref="E6:E8" si="0">D6*0.25</f>
        <v>35.625</v>
      </c>
      <c r="F6" s="112">
        <v>85.17</v>
      </c>
      <c r="G6" s="112">
        <f t="shared" ref="G6:G8" si="1">F6*0.5</f>
        <v>42.585</v>
      </c>
      <c r="H6" s="112">
        <f t="shared" ref="H6:H8" si="2">E6+G6</f>
        <v>78.21</v>
      </c>
      <c r="I6" s="113">
        <f t="shared" ref="I6:I8" si="3">RANK(H6,$H$6:$H$8)</f>
        <v>1</v>
      </c>
      <c r="J6" s="114" t="s">
        <v>33</v>
      </c>
    </row>
    <row r="7" s="1" customFormat="1" ht="30.75" customHeight="1" spans="1:10">
      <c r="A7" s="111" t="s">
        <v>504</v>
      </c>
      <c r="B7" s="95" t="s">
        <v>507</v>
      </c>
      <c r="C7" s="95" t="s">
        <v>508</v>
      </c>
      <c r="D7" s="96">
        <v>93.5</v>
      </c>
      <c r="E7" s="112">
        <f t="shared" si="0"/>
        <v>23.375</v>
      </c>
      <c r="F7" s="112">
        <v>81.044</v>
      </c>
      <c r="G7" s="112">
        <f t="shared" si="1"/>
        <v>40.522</v>
      </c>
      <c r="H7" s="112">
        <f t="shared" si="2"/>
        <v>63.897</v>
      </c>
      <c r="I7" s="113">
        <f t="shared" si="3"/>
        <v>2</v>
      </c>
      <c r="J7" s="114"/>
    </row>
    <row r="8" s="49" customFormat="1" ht="31.5" customHeight="1" spans="1:10">
      <c r="A8" s="72" t="s">
        <v>504</v>
      </c>
      <c r="B8" s="73" t="s">
        <v>509</v>
      </c>
      <c r="C8" s="73" t="s">
        <v>510</v>
      </c>
      <c r="D8" s="74">
        <v>69.5</v>
      </c>
      <c r="E8" s="63">
        <f t="shared" si="0"/>
        <v>17.375</v>
      </c>
      <c r="F8" s="63"/>
      <c r="G8" s="63">
        <f t="shared" si="1"/>
        <v>0</v>
      </c>
      <c r="H8" s="63">
        <f t="shared" si="2"/>
        <v>17.375</v>
      </c>
      <c r="I8" s="64">
        <f t="shared" si="3"/>
        <v>3</v>
      </c>
      <c r="J8" s="65"/>
    </row>
    <row r="10" s="50" customFormat="1" ht="18.75" spans="1:5">
      <c r="A10" s="50" t="s">
        <v>150</v>
      </c>
      <c r="C10" s="50" t="s">
        <v>151</v>
      </c>
      <c r="E10" s="50" t="s">
        <v>152</v>
      </c>
    </row>
    <row r="11" s="50" customFormat="1" ht="18.75"/>
    <row r="12" s="50" customFormat="1" ht="18.75" spans="1:5">
      <c r="A12" s="50" t="s">
        <v>153</v>
      </c>
      <c r="E12" s="50" t="s">
        <v>154</v>
      </c>
    </row>
    <row r="13" s="50" customFormat="1" ht="18.75"/>
    <row r="14" s="50" customFormat="1" ht="18.75"/>
    <row r="15" s="50" customFormat="1" ht="18.75" spans="4:7">
      <c r="D15" s="58">
        <v>44383</v>
      </c>
      <c r="E15" s="59"/>
      <c r="F15" s="59"/>
      <c r="G15" s="59"/>
    </row>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C8"/>
    </sheetView>
  </sheetViews>
  <sheetFormatPr defaultColWidth="9" defaultRowHeight="13.5"/>
  <cols>
    <col min="1" max="1" width="18.5" customWidth="1"/>
    <col min="2" max="2" width="9" customWidth="1"/>
    <col min="3" max="3" width="22.625" customWidth="1"/>
    <col min="4" max="4" width="10.625" customWidth="1"/>
    <col min="5" max="5" width="12.375" customWidth="1"/>
    <col min="6" max="6" width="11" customWidth="1"/>
    <col min="7" max="7" width="12.375" customWidth="1"/>
    <col min="8" max="8" width="10.625" customWidth="1"/>
    <col min="10" max="10" width="9.625" customWidth="1"/>
  </cols>
  <sheetData>
    <row r="1" s="1" customFormat="1" ht="42" customHeight="1" spans="1:10">
      <c r="A1" s="6" t="s">
        <v>511</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501</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1" customFormat="1" ht="30.75" customHeight="1" spans="1:10">
      <c r="A6" s="111" t="s">
        <v>504</v>
      </c>
      <c r="B6" s="69" t="s">
        <v>512</v>
      </c>
      <c r="C6" s="69" t="s">
        <v>513</v>
      </c>
      <c r="D6" s="70">
        <v>150</v>
      </c>
      <c r="E6" s="112">
        <f t="shared" ref="E6:E8" si="0">D6*0.25</f>
        <v>37.5</v>
      </c>
      <c r="F6" s="112">
        <v>89.358</v>
      </c>
      <c r="G6" s="112">
        <f t="shared" ref="G6:G8" si="1">F6*0.5</f>
        <v>44.679</v>
      </c>
      <c r="H6" s="112">
        <f t="shared" ref="H6:H8" si="2">E6+G6</f>
        <v>82.179</v>
      </c>
      <c r="I6" s="113">
        <f t="shared" ref="I6:I8" si="3">RANK(H6,$H$6:$H$8)</f>
        <v>1</v>
      </c>
      <c r="J6" s="114" t="s">
        <v>33</v>
      </c>
    </row>
    <row r="7" s="1" customFormat="1" ht="30.75" customHeight="1" spans="1:10">
      <c r="A7" s="111" t="s">
        <v>504</v>
      </c>
      <c r="B7" s="95" t="s">
        <v>514</v>
      </c>
      <c r="C7" s="95" t="s">
        <v>515</v>
      </c>
      <c r="D7" s="96">
        <v>143.5</v>
      </c>
      <c r="E7" s="112">
        <f t="shared" si="0"/>
        <v>35.875</v>
      </c>
      <c r="F7" s="112">
        <v>84.962</v>
      </c>
      <c r="G7" s="112">
        <f t="shared" si="1"/>
        <v>42.481</v>
      </c>
      <c r="H7" s="112">
        <f t="shared" si="2"/>
        <v>78.356</v>
      </c>
      <c r="I7" s="113">
        <f t="shared" si="3"/>
        <v>2</v>
      </c>
      <c r="J7" s="114"/>
    </row>
    <row r="8" s="49" customFormat="1" ht="31.5" customHeight="1" spans="1:10">
      <c r="A8" s="72" t="s">
        <v>504</v>
      </c>
      <c r="B8" s="73" t="s">
        <v>516</v>
      </c>
      <c r="C8" s="73" t="s">
        <v>517</v>
      </c>
      <c r="D8" s="74">
        <v>130.5</v>
      </c>
      <c r="E8" s="63">
        <f t="shared" si="0"/>
        <v>32.625</v>
      </c>
      <c r="F8" s="63">
        <v>88.958</v>
      </c>
      <c r="G8" s="63">
        <f t="shared" si="1"/>
        <v>44.479</v>
      </c>
      <c r="H8" s="63">
        <f t="shared" si="2"/>
        <v>77.104</v>
      </c>
      <c r="I8" s="64">
        <f t="shared" si="3"/>
        <v>3</v>
      </c>
      <c r="J8" s="65"/>
    </row>
    <row r="10" s="50" customFormat="1" ht="18.75" spans="1:5">
      <c r="A10" s="50" t="s">
        <v>150</v>
      </c>
      <c r="C10" s="50" t="s">
        <v>151</v>
      </c>
      <c r="E10" s="50" t="s">
        <v>152</v>
      </c>
    </row>
    <row r="11" s="50" customFormat="1" ht="18.75"/>
    <row r="12" s="50" customFormat="1" ht="18.75" spans="1:5">
      <c r="A12" s="50" t="s">
        <v>153</v>
      </c>
      <c r="E12" s="50" t="s">
        <v>154</v>
      </c>
    </row>
    <row r="13" s="50" customFormat="1" ht="18.75"/>
    <row r="14" s="50" customFormat="1" ht="18.75"/>
    <row r="15" s="50" customFormat="1" ht="18.75" spans="4:7">
      <c r="D15" s="58">
        <v>44383</v>
      </c>
      <c r="E15" s="59"/>
      <c r="F15" s="59"/>
      <c r="G15" s="59"/>
    </row>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E7" sqref="E7"/>
    </sheetView>
  </sheetViews>
  <sheetFormatPr defaultColWidth="9" defaultRowHeight="13.5"/>
  <cols>
    <col min="1" max="1" width="12.125" customWidth="1"/>
    <col min="2" max="2" width="10" customWidth="1"/>
    <col min="3" max="3" width="24.125" customWidth="1"/>
    <col min="4" max="4" width="10.875" customWidth="1"/>
    <col min="5" max="5" width="14.875" customWidth="1"/>
    <col min="6" max="6" width="11.25" customWidth="1"/>
    <col min="7" max="7" width="13.375" customWidth="1"/>
    <col min="8" max="8" width="11.25" customWidth="1"/>
  </cols>
  <sheetData>
    <row r="1" s="1" customFormat="1" ht="42" customHeight="1" spans="1:10">
      <c r="A1" s="6" t="s">
        <v>518</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519</v>
      </c>
      <c r="B3" s="8"/>
      <c r="C3" s="9" t="s">
        <v>520</v>
      </c>
      <c r="D3" s="9"/>
      <c r="E3" s="9"/>
      <c r="F3" s="9" t="s">
        <v>503</v>
      </c>
      <c r="G3" s="9"/>
      <c r="H3" s="9"/>
    </row>
    <row r="4" s="1" customFormat="1" ht="34.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4" customFormat="1" ht="24.95" customHeight="1" spans="1:10">
      <c r="A6" s="15" t="s">
        <v>523</v>
      </c>
      <c r="B6" s="134" t="s">
        <v>524</v>
      </c>
      <c r="C6" s="134" t="s">
        <v>525</v>
      </c>
      <c r="D6" s="135">
        <v>80</v>
      </c>
      <c r="E6" s="18">
        <f>D6*0.2</f>
        <v>16</v>
      </c>
      <c r="F6" s="18">
        <v>73.6</v>
      </c>
      <c r="G6" s="18">
        <f>F6*0.6</f>
        <v>44.16</v>
      </c>
      <c r="H6" s="18">
        <f>E6+G6</f>
        <v>60.16</v>
      </c>
      <c r="I6" s="29">
        <f>RANK(H6,$H$6:$H$7)</f>
        <v>1</v>
      </c>
      <c r="J6" s="116" t="s">
        <v>33</v>
      </c>
    </row>
    <row r="7" s="44" customFormat="1" ht="24.95" customHeight="1" spans="1:10">
      <c r="A7" s="21" t="s">
        <v>523</v>
      </c>
      <c r="B7" s="41" t="s">
        <v>526</v>
      </c>
      <c r="C7" s="41" t="s">
        <v>527</v>
      </c>
      <c r="D7" s="42">
        <v>47.5</v>
      </c>
      <c r="E7" s="24">
        <f t="shared" ref="E7" si="0">D7*0.2</f>
        <v>9.5</v>
      </c>
      <c r="F7" s="24">
        <v>0</v>
      </c>
      <c r="G7" s="24">
        <f t="shared" ref="G7" si="1">F7*0.6</f>
        <v>0</v>
      </c>
      <c r="H7" s="24">
        <f t="shared" ref="H7" si="2">E7+G7</f>
        <v>9.5</v>
      </c>
      <c r="I7" s="32">
        <f>RANK(H7,$H$6:$H$7)</f>
        <v>2</v>
      </c>
      <c r="J7" s="117" t="s">
        <v>443</v>
      </c>
    </row>
    <row r="8" s="5" customFormat="1" ht="24.75" customHeight="1" spans="1:7">
      <c r="A8" s="5" t="s">
        <v>150</v>
      </c>
      <c r="C8" s="5" t="s">
        <v>151</v>
      </c>
      <c r="E8" s="5" t="s">
        <v>152</v>
      </c>
      <c r="G8" s="45"/>
    </row>
    <row r="9" s="5" customFormat="1" ht="24.75" customHeight="1" spans="1:7">
      <c r="A9" s="5" t="s">
        <v>153</v>
      </c>
      <c r="E9" s="5" t="s">
        <v>154</v>
      </c>
      <c r="G9" s="45"/>
    </row>
    <row r="10" s="5" customFormat="1" ht="18.75" spans="5:9">
      <c r="E10" s="26"/>
      <c r="F10" s="26"/>
      <c r="G10" s="45"/>
      <c r="H10" s="46">
        <v>44383</v>
      </c>
      <c r="I10" s="46"/>
    </row>
  </sheetData>
  <sortState ref="A3:M10">
    <sortCondition ref="C3:C10" descending="1"/>
  </sortState>
  <mergeCells count="6">
    <mergeCell ref="A1:J1"/>
    <mergeCell ref="A2:J2"/>
    <mergeCell ref="A3:B3"/>
    <mergeCell ref="C3:E3"/>
    <mergeCell ref="F3:G3"/>
    <mergeCell ref="H10:I10"/>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C6" sqref="C6:C8"/>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4.25" customWidth="1"/>
  </cols>
  <sheetData>
    <row r="1" s="1" customFormat="1" ht="42" customHeight="1" spans="1:10">
      <c r="A1" s="6" t="s">
        <v>528</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519</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4" customFormat="1" ht="24.95" customHeight="1" spans="1:10">
      <c r="A6" s="15" t="s">
        <v>523</v>
      </c>
      <c r="B6" s="39" t="s">
        <v>529</v>
      </c>
      <c r="C6" s="39" t="s">
        <v>530</v>
      </c>
      <c r="D6" s="40">
        <v>117.5</v>
      </c>
      <c r="E6" s="18">
        <f>D6*0.2</f>
        <v>23.5</v>
      </c>
      <c r="F6" s="18">
        <v>81.1</v>
      </c>
      <c r="G6" s="18">
        <f>F6*0.6</f>
        <v>48.66</v>
      </c>
      <c r="H6" s="18">
        <f>E6+G6</f>
        <v>72.16</v>
      </c>
      <c r="I6" s="29">
        <f>RANK(H6,$H$6:$H$8)</f>
        <v>1</v>
      </c>
      <c r="J6" s="116" t="s">
        <v>33</v>
      </c>
    </row>
    <row r="7" s="44" customFormat="1" ht="24.95" customHeight="1" spans="1:10">
      <c r="A7" s="15" t="s">
        <v>523</v>
      </c>
      <c r="B7" s="132" t="s">
        <v>531</v>
      </c>
      <c r="C7" s="132" t="s">
        <v>532</v>
      </c>
      <c r="D7" s="133">
        <v>96</v>
      </c>
      <c r="E7" s="18">
        <f>D7*0.2</f>
        <v>19.2</v>
      </c>
      <c r="F7" s="18">
        <v>84.7</v>
      </c>
      <c r="G7" s="18">
        <f>F7*0.6</f>
        <v>50.82</v>
      </c>
      <c r="H7" s="18">
        <f>E7+G7</f>
        <v>70.02</v>
      </c>
      <c r="I7" s="29">
        <f>RANK(H7,$H$6:$H$8)</f>
        <v>2</v>
      </c>
      <c r="J7" s="47"/>
    </row>
    <row r="8" s="44" customFormat="1" ht="24.95" customHeight="1" spans="1:10">
      <c r="A8" s="21" t="s">
        <v>523</v>
      </c>
      <c r="B8" s="41" t="s">
        <v>533</v>
      </c>
      <c r="C8" s="41" t="s">
        <v>534</v>
      </c>
      <c r="D8" s="42">
        <v>98</v>
      </c>
      <c r="E8" s="24">
        <f>D8*0.2</f>
        <v>19.6</v>
      </c>
      <c r="F8" s="24">
        <v>77.1</v>
      </c>
      <c r="G8" s="24">
        <f>F8*0.6</f>
        <v>46.26</v>
      </c>
      <c r="H8" s="24">
        <f>E8+G8</f>
        <v>65.86</v>
      </c>
      <c r="I8" s="32">
        <f>RANK(H8,$H$6:$H$8)</f>
        <v>3</v>
      </c>
      <c r="J8" s="48"/>
    </row>
    <row r="9" s="5" customFormat="1" ht="24.75" customHeight="1" spans="1:7">
      <c r="A9" s="5" t="s">
        <v>150</v>
      </c>
      <c r="C9" s="5" t="s">
        <v>151</v>
      </c>
      <c r="E9" s="5" t="s">
        <v>152</v>
      </c>
      <c r="G9" s="45"/>
    </row>
    <row r="10" s="5" customFormat="1" ht="24.75" customHeight="1" spans="1:7">
      <c r="A10" s="5" t="s">
        <v>153</v>
      </c>
      <c r="E10" s="5" t="s">
        <v>154</v>
      </c>
      <c r="G10" s="45"/>
    </row>
    <row r="11" s="5" customFormat="1" ht="18.75" spans="5:9">
      <c r="E11" s="26"/>
      <c r="F11" s="26"/>
      <c r="G11" s="45"/>
      <c r="H11" s="46">
        <v>44383</v>
      </c>
      <c r="I11" s="46"/>
    </row>
  </sheetData>
  <sortState ref="A6:J8">
    <sortCondition ref="I6:I8"/>
  </sortState>
  <mergeCells count="6">
    <mergeCell ref="A1:J1"/>
    <mergeCell ref="A2:J2"/>
    <mergeCell ref="A3:B3"/>
    <mergeCell ref="C3:E3"/>
    <mergeCell ref="F3:G3"/>
    <mergeCell ref="H11:I1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C7" sqref="C7"/>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4.25" customWidth="1"/>
  </cols>
  <sheetData>
    <row r="1" s="1" customFormat="1" ht="42" customHeight="1" spans="1:10">
      <c r="A1" s="6" t="s">
        <v>535</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519</v>
      </c>
      <c r="B3" s="8"/>
      <c r="C3" s="9" t="s">
        <v>520</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125" customFormat="1" ht="24.95" customHeight="1" spans="1:10">
      <c r="A6" s="126" t="s">
        <v>523</v>
      </c>
      <c r="B6" s="127" t="s">
        <v>536</v>
      </c>
      <c r="C6" s="127" t="s">
        <v>537</v>
      </c>
      <c r="D6" s="128">
        <v>118</v>
      </c>
      <c r="E6" s="129">
        <f>D6*0.2</f>
        <v>23.6</v>
      </c>
      <c r="F6" s="129">
        <v>80.4</v>
      </c>
      <c r="G6" s="129">
        <f>F6*0.6</f>
        <v>48.24</v>
      </c>
      <c r="H6" s="129">
        <f>E6+G6</f>
        <v>71.84</v>
      </c>
      <c r="I6" s="130">
        <f>RANK(H6,$H$6:$H$7)</f>
        <v>1</v>
      </c>
      <c r="J6" s="131" t="s">
        <v>33</v>
      </c>
    </row>
    <row r="7" s="44" customFormat="1" ht="24.95" customHeight="1" spans="1:10">
      <c r="A7" s="21" t="s">
        <v>523</v>
      </c>
      <c r="B7" s="41" t="s">
        <v>538</v>
      </c>
      <c r="C7" s="41" t="s">
        <v>539</v>
      </c>
      <c r="D7" s="42">
        <v>56</v>
      </c>
      <c r="E7" s="24">
        <f t="shared" ref="E7" si="0">D7*0.2</f>
        <v>11.2</v>
      </c>
      <c r="F7" s="24">
        <v>76.4</v>
      </c>
      <c r="G7" s="24">
        <f t="shared" ref="G7" si="1">F7*0.6</f>
        <v>45.84</v>
      </c>
      <c r="H7" s="24">
        <f t="shared" ref="H7" si="2">E7+G7</f>
        <v>57.04</v>
      </c>
      <c r="I7" s="32">
        <f>RANK(H7,$H$6:$H$7)</f>
        <v>2</v>
      </c>
      <c r="J7" s="48"/>
    </row>
    <row r="8" s="5" customFormat="1" ht="24.75" customHeight="1" spans="1:7">
      <c r="A8" s="5" t="s">
        <v>150</v>
      </c>
      <c r="C8" s="5" t="s">
        <v>151</v>
      </c>
      <c r="E8" s="5" t="s">
        <v>152</v>
      </c>
      <c r="G8" s="45"/>
    </row>
    <row r="9" s="5" customFormat="1" ht="24.75" customHeight="1" spans="1:7">
      <c r="A9" s="5" t="s">
        <v>153</v>
      </c>
      <c r="E9" s="5" t="s">
        <v>154</v>
      </c>
      <c r="G9" s="45"/>
    </row>
    <row r="10" s="5" customFormat="1" ht="18.75" spans="5:9">
      <c r="E10" s="26"/>
      <c r="F10" s="26"/>
      <c r="G10" s="45"/>
      <c r="H10" s="46">
        <v>44383</v>
      </c>
      <c r="I10" s="46"/>
    </row>
  </sheetData>
  <mergeCells count="6">
    <mergeCell ref="A1:J1"/>
    <mergeCell ref="A2:J2"/>
    <mergeCell ref="A3:B3"/>
    <mergeCell ref="C3:E3"/>
    <mergeCell ref="F3:G3"/>
    <mergeCell ref="H10:I10"/>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C6" sqref="C6:C11"/>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1" customWidth="1"/>
  </cols>
  <sheetData>
    <row r="1" s="1" customFormat="1" ht="42" customHeight="1" spans="1:10">
      <c r="A1" s="6" t="s">
        <v>540</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541</v>
      </c>
      <c r="B3" s="8"/>
      <c r="C3" s="9" t="s">
        <v>542</v>
      </c>
      <c r="D3" s="9"/>
      <c r="E3" s="9"/>
      <c r="F3" s="9" t="s">
        <v>543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6.1" customHeight="1" spans="1:10">
      <c r="A6" s="15" t="s">
        <v>544</v>
      </c>
      <c r="B6" s="103" t="s">
        <v>545</v>
      </c>
      <c r="C6" s="103" t="s">
        <v>546</v>
      </c>
      <c r="D6" s="104">
        <v>121</v>
      </c>
      <c r="E6" s="18">
        <f t="shared" ref="E6:E11" si="0">D6*0.2</f>
        <v>24.2</v>
      </c>
      <c r="F6" s="18">
        <v>95.8</v>
      </c>
      <c r="G6" s="18">
        <f t="shared" ref="G6:G11" si="1">F6*0.6</f>
        <v>57.48</v>
      </c>
      <c r="H6" s="18">
        <f t="shared" ref="H6:H11" si="2">E6+G6</f>
        <v>81.68</v>
      </c>
      <c r="I6" s="29">
        <f t="shared" ref="I6:I11" si="3">RANK(H6,$H$6:$H$11)</f>
        <v>1</v>
      </c>
      <c r="J6" s="30" t="s">
        <v>33</v>
      </c>
    </row>
    <row r="7" s="4" customFormat="1" ht="26.1" customHeight="1" spans="1:10">
      <c r="A7" s="15" t="s">
        <v>544</v>
      </c>
      <c r="B7" s="83" t="s">
        <v>547</v>
      </c>
      <c r="C7" s="83" t="s">
        <v>548</v>
      </c>
      <c r="D7" s="84">
        <v>116</v>
      </c>
      <c r="E7" s="18">
        <f t="shared" si="0"/>
        <v>23.2</v>
      </c>
      <c r="F7" s="18">
        <v>78.93</v>
      </c>
      <c r="G7" s="18">
        <f t="shared" si="1"/>
        <v>47.358</v>
      </c>
      <c r="H7" s="18">
        <f t="shared" si="2"/>
        <v>70.558</v>
      </c>
      <c r="I7" s="29">
        <f t="shared" si="3"/>
        <v>2</v>
      </c>
      <c r="J7" s="30" t="s">
        <v>33</v>
      </c>
    </row>
    <row r="8" s="4" customFormat="1" ht="26.1" customHeight="1" spans="1:10">
      <c r="A8" s="15" t="s">
        <v>544</v>
      </c>
      <c r="B8" s="83" t="s">
        <v>549</v>
      </c>
      <c r="C8" s="83" t="s">
        <v>550</v>
      </c>
      <c r="D8" s="84">
        <v>100.5</v>
      </c>
      <c r="E8" s="18">
        <f t="shared" si="0"/>
        <v>20.1</v>
      </c>
      <c r="F8" s="18">
        <v>81.12</v>
      </c>
      <c r="G8" s="18">
        <f t="shared" si="1"/>
        <v>48.672</v>
      </c>
      <c r="H8" s="18">
        <f t="shared" si="2"/>
        <v>68.772</v>
      </c>
      <c r="I8" s="29">
        <f t="shared" si="3"/>
        <v>3</v>
      </c>
      <c r="J8" s="30"/>
    </row>
    <row r="9" s="4" customFormat="1" ht="26.1" customHeight="1" spans="1:10">
      <c r="A9" s="15" t="s">
        <v>544</v>
      </c>
      <c r="B9" s="19" t="s">
        <v>551</v>
      </c>
      <c r="C9" s="19" t="s">
        <v>552</v>
      </c>
      <c r="D9" s="20">
        <v>84.5</v>
      </c>
      <c r="E9" s="18">
        <f t="shared" si="0"/>
        <v>16.9</v>
      </c>
      <c r="F9" s="105">
        <v>83.42</v>
      </c>
      <c r="G9" s="18">
        <f t="shared" si="1"/>
        <v>50.052</v>
      </c>
      <c r="H9" s="18">
        <f t="shared" si="2"/>
        <v>66.952</v>
      </c>
      <c r="I9" s="29">
        <f t="shared" si="3"/>
        <v>4</v>
      </c>
      <c r="J9" s="106"/>
    </row>
    <row r="10" s="4" customFormat="1" ht="26.1" customHeight="1" spans="1:10">
      <c r="A10" s="15" t="s">
        <v>544</v>
      </c>
      <c r="B10" s="19" t="s">
        <v>553</v>
      </c>
      <c r="C10" s="19" t="s">
        <v>554</v>
      </c>
      <c r="D10" s="20">
        <v>112.5</v>
      </c>
      <c r="E10" s="18">
        <f t="shared" si="0"/>
        <v>22.5</v>
      </c>
      <c r="F10" s="18">
        <v>73.22</v>
      </c>
      <c r="G10" s="18">
        <f t="shared" si="1"/>
        <v>43.932</v>
      </c>
      <c r="H10" s="18">
        <f t="shared" si="2"/>
        <v>66.432</v>
      </c>
      <c r="I10" s="29">
        <f t="shared" si="3"/>
        <v>5</v>
      </c>
      <c r="J10" s="30"/>
    </row>
    <row r="11" s="102" customFormat="1" ht="26.1" customHeight="1" spans="1:10">
      <c r="A11" s="21" t="s">
        <v>544</v>
      </c>
      <c r="B11" s="22" t="s">
        <v>555</v>
      </c>
      <c r="C11" s="22" t="s">
        <v>556</v>
      </c>
      <c r="D11" s="23">
        <v>87.5</v>
      </c>
      <c r="E11" s="24">
        <f t="shared" si="0"/>
        <v>17.5</v>
      </c>
      <c r="F11" s="24">
        <v>80.32</v>
      </c>
      <c r="G11" s="24">
        <f t="shared" si="1"/>
        <v>48.192</v>
      </c>
      <c r="H11" s="24">
        <f t="shared" si="2"/>
        <v>65.692</v>
      </c>
      <c r="I11" s="32">
        <f t="shared" si="3"/>
        <v>6</v>
      </c>
      <c r="J11" s="33"/>
    </row>
    <row r="13" s="5" customFormat="1" ht="18.75" spans="1:5">
      <c r="A13" s="5" t="s">
        <v>150</v>
      </c>
      <c r="C13" s="5" t="s">
        <v>151</v>
      </c>
      <c r="E13" s="5" t="s">
        <v>152</v>
      </c>
    </row>
    <row r="14" s="5" customFormat="1" ht="11.25" customHeight="1"/>
    <row r="15" s="5" customFormat="1" ht="18.75" spans="1:5">
      <c r="A15" s="5" t="s">
        <v>153</v>
      </c>
      <c r="E15" s="5" t="s">
        <v>154</v>
      </c>
    </row>
    <row r="16" s="5" customFormat="1" ht="18.75" spans="4:7">
      <c r="D16" s="25">
        <v>44383</v>
      </c>
      <c r="E16" s="26"/>
      <c r="F16" s="26"/>
      <c r="G16" s="26"/>
    </row>
  </sheetData>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9" sqref="C9"/>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625" customWidth="1"/>
    <col min="7" max="7" width="12" customWidth="1"/>
    <col min="8" max="8" width="9.25"/>
    <col min="10" max="10" width="10.25" customWidth="1"/>
  </cols>
  <sheetData>
    <row r="1" s="1" customFormat="1" ht="42" customHeight="1" spans="1:10">
      <c r="A1" s="6" t="s">
        <v>557</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541</v>
      </c>
      <c r="B3" s="8"/>
      <c r="C3" s="9" t="s">
        <v>558</v>
      </c>
      <c r="D3" s="9"/>
      <c r="E3" s="9"/>
      <c r="F3" s="9" t="s">
        <v>543</v>
      </c>
      <c r="G3" s="9"/>
      <c r="H3" s="9"/>
    </row>
    <row r="4" s="1" customFormat="1" ht="34.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1" customFormat="1" ht="30.75" customHeight="1" spans="1:10">
      <c r="A6" s="15" t="s">
        <v>544</v>
      </c>
      <c r="B6" s="103" t="s">
        <v>559</v>
      </c>
      <c r="C6" s="103" t="s">
        <v>560</v>
      </c>
      <c r="D6" s="104">
        <v>88.5</v>
      </c>
      <c r="E6" s="18">
        <f t="shared" ref="E6:E9" si="0">D6*0.2</f>
        <v>17.7</v>
      </c>
      <c r="F6" s="18">
        <v>85.44</v>
      </c>
      <c r="G6" s="18">
        <f t="shared" ref="G6:G9" si="1">F6*0.6</f>
        <v>51.264</v>
      </c>
      <c r="H6" s="18">
        <f t="shared" ref="H6:H9" si="2">E6+G6</f>
        <v>68.964</v>
      </c>
      <c r="I6" s="29">
        <f t="shared" ref="I6:I9" si="3">RANK(H6,$H$6:$H$9)</f>
        <v>1</v>
      </c>
      <c r="J6" s="28" t="s">
        <v>33</v>
      </c>
    </row>
    <row r="7" s="1" customFormat="1" ht="30.75" customHeight="1" spans="1:10">
      <c r="A7" s="15" t="s">
        <v>544</v>
      </c>
      <c r="B7" s="83" t="s">
        <v>561</v>
      </c>
      <c r="C7" s="83" t="s">
        <v>562</v>
      </c>
      <c r="D7" s="84">
        <v>88.5</v>
      </c>
      <c r="E7" s="18">
        <f t="shared" si="0"/>
        <v>17.7</v>
      </c>
      <c r="F7" s="18">
        <v>81.47</v>
      </c>
      <c r="G7" s="18">
        <f t="shared" si="1"/>
        <v>48.882</v>
      </c>
      <c r="H7" s="18">
        <f t="shared" si="2"/>
        <v>66.582</v>
      </c>
      <c r="I7" s="29">
        <f t="shared" si="3"/>
        <v>2</v>
      </c>
      <c r="J7" s="28" t="s">
        <v>33</v>
      </c>
    </row>
    <row r="8" s="4" customFormat="1" ht="26.1" customHeight="1" spans="1:10">
      <c r="A8" s="15" t="s">
        <v>544</v>
      </c>
      <c r="B8" s="19" t="s">
        <v>170</v>
      </c>
      <c r="C8" s="19" t="s">
        <v>563</v>
      </c>
      <c r="D8" s="20">
        <v>83.5</v>
      </c>
      <c r="E8" s="18">
        <f t="shared" si="0"/>
        <v>16.7</v>
      </c>
      <c r="F8" s="18">
        <v>80.55</v>
      </c>
      <c r="G8" s="18">
        <f t="shared" si="1"/>
        <v>48.33</v>
      </c>
      <c r="H8" s="18">
        <f t="shared" si="2"/>
        <v>65.03</v>
      </c>
      <c r="I8" s="29">
        <f t="shared" si="3"/>
        <v>3</v>
      </c>
      <c r="J8" s="30"/>
    </row>
    <row r="9" s="4" customFormat="1" ht="26.1" customHeight="1" spans="1:10">
      <c r="A9" s="21" t="s">
        <v>544</v>
      </c>
      <c r="B9" s="22" t="s">
        <v>564</v>
      </c>
      <c r="C9" s="22" t="s">
        <v>565</v>
      </c>
      <c r="D9" s="23">
        <v>71</v>
      </c>
      <c r="E9" s="24">
        <f t="shared" si="0"/>
        <v>14.2</v>
      </c>
      <c r="F9" s="24">
        <v>76.29</v>
      </c>
      <c r="G9" s="24">
        <f t="shared" si="1"/>
        <v>45.774</v>
      </c>
      <c r="H9" s="24">
        <f t="shared" si="2"/>
        <v>59.974</v>
      </c>
      <c r="I9" s="32">
        <f t="shared" si="3"/>
        <v>4</v>
      </c>
      <c r="J9" s="33"/>
    </row>
    <row r="11" s="5" customFormat="1" ht="18.75" spans="1:5">
      <c r="A11" s="5" t="s">
        <v>150</v>
      </c>
      <c r="C11" s="5" t="s">
        <v>151</v>
      </c>
      <c r="E11" s="5" t="s">
        <v>152</v>
      </c>
    </row>
    <row r="12" s="5" customFormat="1" ht="11.25" customHeight="1"/>
    <row r="13" s="5" customFormat="1" ht="18.75" spans="1:5">
      <c r="A13" s="5" t="s">
        <v>153</v>
      </c>
      <c r="E13" s="5" t="s">
        <v>154</v>
      </c>
    </row>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8" sqref="C8"/>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1.125" customWidth="1"/>
  </cols>
  <sheetData>
    <row r="1" s="1" customFormat="1" ht="42" customHeight="1" spans="1:10">
      <c r="A1" s="6" t="s">
        <v>566</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567</v>
      </c>
      <c r="B3" s="8"/>
      <c r="C3" s="9" t="s">
        <v>502</v>
      </c>
      <c r="D3" s="9"/>
      <c r="E3" s="9"/>
      <c r="F3" s="9" t="s">
        <v>503</v>
      </c>
      <c r="G3" s="9"/>
      <c r="H3" s="9"/>
    </row>
    <row r="4" s="1" customFormat="1" ht="33"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30.75" customHeight="1" spans="1:10">
      <c r="A6" s="15" t="s">
        <v>544</v>
      </c>
      <c r="B6" s="16" t="s">
        <v>568</v>
      </c>
      <c r="C6" s="16" t="s">
        <v>569</v>
      </c>
      <c r="D6" s="17">
        <v>113</v>
      </c>
      <c r="E6" s="18">
        <f t="shared" ref="E6:E8" si="0">D6*0.2</f>
        <v>22.6</v>
      </c>
      <c r="F6" s="18">
        <v>84.616</v>
      </c>
      <c r="G6" s="18">
        <f t="shared" ref="G6:G8" si="1">F6*0.6</f>
        <v>50.7696</v>
      </c>
      <c r="H6" s="18">
        <f t="shared" ref="H6:H8" si="2">E6+G6</f>
        <v>73.3696</v>
      </c>
      <c r="I6" s="29">
        <f t="shared" ref="I6:I8" si="3">RANK(H6,$H$6:$H$8)</f>
        <v>1</v>
      </c>
      <c r="J6" s="30" t="s">
        <v>33</v>
      </c>
    </row>
    <row r="7" s="4" customFormat="1" ht="30.75" customHeight="1" spans="1:10">
      <c r="A7" s="15" t="s">
        <v>544</v>
      </c>
      <c r="B7" s="19" t="s">
        <v>570</v>
      </c>
      <c r="C7" s="19" t="s">
        <v>571</v>
      </c>
      <c r="D7" s="20">
        <v>103</v>
      </c>
      <c r="E7" s="18">
        <f t="shared" si="0"/>
        <v>20.6</v>
      </c>
      <c r="F7" s="18">
        <v>71.356</v>
      </c>
      <c r="G7" s="18">
        <f t="shared" si="1"/>
        <v>42.8136</v>
      </c>
      <c r="H7" s="18">
        <f t="shared" si="2"/>
        <v>63.4136</v>
      </c>
      <c r="I7" s="29">
        <f t="shared" si="3"/>
        <v>2</v>
      </c>
      <c r="J7" s="30"/>
    </row>
    <row r="8" s="102" customFormat="1" ht="30.75" customHeight="1" spans="1:10">
      <c r="A8" s="21" t="s">
        <v>544</v>
      </c>
      <c r="B8" s="22" t="s">
        <v>572</v>
      </c>
      <c r="C8" s="22" t="s">
        <v>573</v>
      </c>
      <c r="D8" s="23">
        <v>76</v>
      </c>
      <c r="E8" s="24">
        <f t="shared" si="0"/>
        <v>15.2</v>
      </c>
      <c r="F8" s="124">
        <v>74.1</v>
      </c>
      <c r="G8" s="24">
        <f t="shared" si="1"/>
        <v>44.46</v>
      </c>
      <c r="H8" s="24">
        <f t="shared" si="2"/>
        <v>59.66</v>
      </c>
      <c r="I8" s="32">
        <f t="shared" si="3"/>
        <v>3</v>
      </c>
      <c r="J8" s="123"/>
    </row>
    <row r="10" s="5" customFormat="1" ht="18.75" spans="1:5">
      <c r="A10" s="5" t="s">
        <v>150</v>
      </c>
      <c r="C10" s="5" t="s">
        <v>151</v>
      </c>
      <c r="E10" s="5" t="s">
        <v>152</v>
      </c>
    </row>
    <row r="11" s="5" customFormat="1" ht="11.25" customHeight="1"/>
    <row r="12" s="5" customFormat="1" ht="18.75" spans="1:5">
      <c r="A12" s="5" t="s">
        <v>153</v>
      </c>
      <c r="E12" s="5" t="s">
        <v>154</v>
      </c>
    </row>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zoomScale="85" zoomScaleNormal="85" workbookViewId="0">
      <selection activeCell="C21" sqref="C21"/>
    </sheetView>
  </sheetViews>
  <sheetFormatPr defaultColWidth="9" defaultRowHeight="13.5"/>
  <cols>
    <col min="1" max="1" width="11.125" style="143" customWidth="1"/>
    <col min="2" max="2" width="8.375" style="143" customWidth="1"/>
    <col min="3" max="3" width="21.25" style="143" customWidth="1"/>
    <col min="4" max="4" width="11.25" style="143" customWidth="1"/>
    <col min="5" max="5" width="12.75" style="143" customWidth="1"/>
    <col min="6" max="6" width="9.375" style="143" customWidth="1"/>
    <col min="7" max="7" width="9.25" style="143" customWidth="1"/>
    <col min="8" max="8" width="10.125" style="143" customWidth="1"/>
    <col min="9" max="9" width="12.125" style="143" customWidth="1"/>
    <col min="10" max="10" width="11.75" style="143" customWidth="1"/>
    <col min="11" max="11" width="7.875" style="143" customWidth="1"/>
    <col min="12" max="12" width="8.25" style="143" customWidth="1"/>
    <col min="13" max="16380" width="9" style="143"/>
  </cols>
  <sheetData>
    <row r="1" s="137" customFormat="1" ht="33" customHeight="1" spans="1:12">
      <c r="A1" s="6" t="s">
        <v>156</v>
      </c>
      <c r="B1" s="6"/>
      <c r="C1" s="6"/>
      <c r="D1" s="6"/>
      <c r="E1" s="6"/>
      <c r="F1" s="6"/>
      <c r="G1" s="6"/>
      <c r="H1" s="6"/>
      <c r="I1" s="6"/>
      <c r="J1" s="6"/>
      <c r="K1" s="6"/>
      <c r="L1" s="6"/>
    </row>
    <row r="2" s="138" customFormat="1" ht="30" customHeight="1" spans="1:12">
      <c r="A2" s="7" t="s">
        <v>1</v>
      </c>
      <c r="B2" s="7"/>
      <c r="C2" s="7"/>
      <c r="D2" s="7"/>
      <c r="E2" s="7"/>
      <c r="F2" s="7"/>
      <c r="G2" s="7"/>
      <c r="H2" s="7"/>
      <c r="I2" s="7"/>
      <c r="J2" s="7"/>
      <c r="K2" s="7"/>
      <c r="L2" s="7"/>
    </row>
    <row r="3" s="139" customFormat="1" ht="29.25" customHeight="1" spans="1:10">
      <c r="A3" s="144" t="s">
        <v>2</v>
      </c>
      <c r="B3" s="144"/>
      <c r="C3" s="144"/>
      <c r="D3" s="145" t="s">
        <v>157</v>
      </c>
      <c r="E3" s="145"/>
      <c r="F3" s="146"/>
      <c r="G3" s="146"/>
      <c r="H3" s="146" t="s">
        <v>158</v>
      </c>
      <c r="I3" s="145"/>
      <c r="J3" s="146"/>
    </row>
    <row r="4" s="138" customFormat="1" ht="27.95" customHeight="1" spans="1:12">
      <c r="A4" s="147" t="s">
        <v>5</v>
      </c>
      <c r="B4" s="148" t="s">
        <v>6</v>
      </c>
      <c r="C4" s="148" t="s">
        <v>7</v>
      </c>
      <c r="D4" s="148" t="s">
        <v>8</v>
      </c>
      <c r="E4" s="148" t="s">
        <v>9</v>
      </c>
      <c r="F4" s="149" t="s">
        <v>10</v>
      </c>
      <c r="G4" s="150"/>
      <c r="H4" s="150"/>
      <c r="I4" s="148" t="s">
        <v>11</v>
      </c>
      <c r="J4" s="148" t="s">
        <v>159</v>
      </c>
      <c r="K4" s="148" t="s">
        <v>13</v>
      </c>
      <c r="L4" s="166" t="s">
        <v>14</v>
      </c>
    </row>
    <row r="5" s="138" customFormat="1" ht="43.5" customHeight="1" spans="1:12">
      <c r="A5" s="151"/>
      <c r="B5" s="152"/>
      <c r="C5" s="152"/>
      <c r="D5" s="152"/>
      <c r="E5" s="152"/>
      <c r="F5" s="153" t="s">
        <v>15</v>
      </c>
      <c r="G5" s="154" t="s">
        <v>16</v>
      </c>
      <c r="H5" s="153" t="s">
        <v>160</v>
      </c>
      <c r="I5" s="152"/>
      <c r="J5" s="152"/>
      <c r="K5" s="152"/>
      <c r="L5" s="167"/>
    </row>
    <row r="6" s="138" customFormat="1" ht="23.25" customHeight="1" spans="1:12">
      <c r="A6" s="155" t="s">
        <v>21</v>
      </c>
      <c r="B6" s="156" t="s">
        <v>22</v>
      </c>
      <c r="C6" s="156" t="s">
        <v>23</v>
      </c>
      <c r="D6" s="156">
        <v>1</v>
      </c>
      <c r="E6" s="156" t="s">
        <v>24</v>
      </c>
      <c r="F6" s="156">
        <v>3</v>
      </c>
      <c r="G6" s="157">
        <v>4</v>
      </c>
      <c r="H6" s="156" t="s">
        <v>25</v>
      </c>
      <c r="I6" s="156" t="s">
        <v>28</v>
      </c>
      <c r="J6" s="156" t="s">
        <v>29</v>
      </c>
      <c r="K6" s="156">
        <v>11</v>
      </c>
      <c r="L6" s="168">
        <v>12</v>
      </c>
    </row>
    <row r="7" s="140" customFormat="1" ht="27.95" customHeight="1" spans="1:12">
      <c r="A7" s="158" t="s">
        <v>30</v>
      </c>
      <c r="B7" s="159" t="s">
        <v>161</v>
      </c>
      <c r="C7" s="159" t="s">
        <v>127</v>
      </c>
      <c r="D7" s="160">
        <v>88.5</v>
      </c>
      <c r="E7" s="161">
        <f t="shared" ref="E7:E21" si="0">D7*0.4</f>
        <v>35.4</v>
      </c>
      <c r="F7" s="161">
        <v>28.5</v>
      </c>
      <c r="G7" s="161">
        <v>64.88</v>
      </c>
      <c r="H7" s="161">
        <f t="shared" ref="H7:H21" si="1">F7+G7</f>
        <v>93.38</v>
      </c>
      <c r="I7" s="161">
        <f t="shared" ref="I7:I21" si="2">H7*0.6</f>
        <v>56.028</v>
      </c>
      <c r="J7" s="161">
        <f t="shared" ref="J7:J21" si="3">E7+I7</f>
        <v>91.428</v>
      </c>
      <c r="K7" s="169">
        <f t="shared" ref="K7:K21" si="4">RANK(J7,$J$7:$J$21)</f>
        <v>1</v>
      </c>
      <c r="L7" s="170" t="s">
        <v>33</v>
      </c>
    </row>
    <row r="8" s="140" customFormat="1" ht="27.95" customHeight="1" spans="1:12">
      <c r="A8" s="158" t="s">
        <v>30</v>
      </c>
      <c r="B8" s="132" t="s">
        <v>162</v>
      </c>
      <c r="C8" s="132" t="s">
        <v>163</v>
      </c>
      <c r="D8" s="133">
        <v>87.5</v>
      </c>
      <c r="E8" s="161">
        <f t="shared" si="0"/>
        <v>35</v>
      </c>
      <c r="F8" s="161">
        <v>27.5</v>
      </c>
      <c r="G8" s="161">
        <v>64.48</v>
      </c>
      <c r="H8" s="161">
        <f t="shared" si="1"/>
        <v>91.98</v>
      </c>
      <c r="I8" s="161">
        <f t="shared" si="2"/>
        <v>55.188</v>
      </c>
      <c r="J8" s="161">
        <f t="shared" si="3"/>
        <v>90.188</v>
      </c>
      <c r="K8" s="169">
        <f t="shared" si="4"/>
        <v>2</v>
      </c>
      <c r="L8" s="170" t="s">
        <v>33</v>
      </c>
    </row>
    <row r="9" s="140" customFormat="1" ht="27.95" customHeight="1" spans="1:12">
      <c r="A9" s="158" t="s">
        <v>30</v>
      </c>
      <c r="B9" s="132" t="s">
        <v>164</v>
      </c>
      <c r="C9" s="132" t="s">
        <v>165</v>
      </c>
      <c r="D9" s="133">
        <v>83</v>
      </c>
      <c r="E9" s="161">
        <f t="shared" si="0"/>
        <v>33.2</v>
      </c>
      <c r="F9" s="161">
        <v>28.2</v>
      </c>
      <c r="G9" s="161">
        <v>63.22</v>
      </c>
      <c r="H9" s="161">
        <f t="shared" si="1"/>
        <v>91.42</v>
      </c>
      <c r="I9" s="161">
        <f t="shared" si="2"/>
        <v>54.852</v>
      </c>
      <c r="J9" s="161">
        <f t="shared" si="3"/>
        <v>88.052</v>
      </c>
      <c r="K9" s="169">
        <f t="shared" si="4"/>
        <v>3</v>
      </c>
      <c r="L9" s="170" t="s">
        <v>33</v>
      </c>
    </row>
    <row r="10" s="140" customFormat="1" ht="27.95" customHeight="1" spans="1:12">
      <c r="A10" s="158" t="s">
        <v>30</v>
      </c>
      <c r="B10" s="132" t="s">
        <v>166</v>
      </c>
      <c r="C10" s="132" t="s">
        <v>167</v>
      </c>
      <c r="D10" s="133">
        <v>80.5</v>
      </c>
      <c r="E10" s="161">
        <f t="shared" si="0"/>
        <v>32.2</v>
      </c>
      <c r="F10" s="161">
        <v>28.275</v>
      </c>
      <c r="G10" s="161">
        <v>64.44</v>
      </c>
      <c r="H10" s="161">
        <f t="shared" si="1"/>
        <v>92.715</v>
      </c>
      <c r="I10" s="161">
        <f t="shared" si="2"/>
        <v>55.629</v>
      </c>
      <c r="J10" s="161">
        <f t="shared" si="3"/>
        <v>87.829</v>
      </c>
      <c r="K10" s="169">
        <f t="shared" si="4"/>
        <v>4</v>
      </c>
      <c r="L10" s="170" t="s">
        <v>33</v>
      </c>
    </row>
    <row r="11" s="140" customFormat="1" ht="27.95" customHeight="1" spans="1:12">
      <c r="A11" s="158" t="s">
        <v>30</v>
      </c>
      <c r="B11" s="132" t="s">
        <v>168</v>
      </c>
      <c r="C11" s="132" t="s">
        <v>169</v>
      </c>
      <c r="D11" s="133">
        <v>79</v>
      </c>
      <c r="E11" s="161">
        <f t="shared" si="0"/>
        <v>31.6</v>
      </c>
      <c r="F11" s="161">
        <v>28.3</v>
      </c>
      <c r="G11" s="161">
        <v>64.96</v>
      </c>
      <c r="H11" s="161">
        <f t="shared" si="1"/>
        <v>93.26</v>
      </c>
      <c r="I11" s="161">
        <f t="shared" si="2"/>
        <v>55.956</v>
      </c>
      <c r="J11" s="161">
        <f t="shared" si="3"/>
        <v>87.556</v>
      </c>
      <c r="K11" s="169">
        <f t="shared" si="4"/>
        <v>5</v>
      </c>
      <c r="L11" s="170" t="s">
        <v>33</v>
      </c>
    </row>
    <row r="12" s="140" customFormat="1" ht="27.95" customHeight="1" spans="1:12">
      <c r="A12" s="158" t="s">
        <v>30</v>
      </c>
      <c r="B12" s="132" t="s">
        <v>170</v>
      </c>
      <c r="C12" s="132" t="s">
        <v>171</v>
      </c>
      <c r="D12" s="133">
        <v>80.5</v>
      </c>
      <c r="E12" s="161">
        <f t="shared" si="0"/>
        <v>32.2</v>
      </c>
      <c r="F12" s="161">
        <v>25.2</v>
      </c>
      <c r="G12" s="161">
        <v>65.34</v>
      </c>
      <c r="H12" s="161">
        <f t="shared" si="1"/>
        <v>90.54</v>
      </c>
      <c r="I12" s="161">
        <f t="shared" si="2"/>
        <v>54.324</v>
      </c>
      <c r="J12" s="161">
        <f t="shared" si="3"/>
        <v>86.524</v>
      </c>
      <c r="K12" s="169">
        <f t="shared" si="4"/>
        <v>6</v>
      </c>
      <c r="L12" s="170"/>
    </row>
    <row r="13" s="140" customFormat="1" ht="27.95" customHeight="1" spans="1:12">
      <c r="A13" s="158" t="s">
        <v>30</v>
      </c>
      <c r="B13" s="132" t="s">
        <v>172</v>
      </c>
      <c r="C13" s="132" t="s">
        <v>173</v>
      </c>
      <c r="D13" s="133">
        <v>78</v>
      </c>
      <c r="E13" s="161">
        <f t="shared" si="0"/>
        <v>31.2</v>
      </c>
      <c r="F13" s="161">
        <v>25.65</v>
      </c>
      <c r="G13" s="161">
        <v>65.84</v>
      </c>
      <c r="H13" s="161">
        <f t="shared" si="1"/>
        <v>91.49</v>
      </c>
      <c r="I13" s="161">
        <f t="shared" si="2"/>
        <v>54.894</v>
      </c>
      <c r="J13" s="161">
        <f t="shared" si="3"/>
        <v>86.094</v>
      </c>
      <c r="K13" s="169">
        <f t="shared" si="4"/>
        <v>7</v>
      </c>
      <c r="L13" s="170"/>
    </row>
    <row r="14" s="140" customFormat="1" ht="27.95" customHeight="1" spans="1:12">
      <c r="A14" s="158" t="s">
        <v>30</v>
      </c>
      <c r="B14" s="132" t="s">
        <v>174</v>
      </c>
      <c r="C14" s="132" t="s">
        <v>175</v>
      </c>
      <c r="D14" s="133">
        <v>82.5</v>
      </c>
      <c r="E14" s="161">
        <f t="shared" si="0"/>
        <v>33</v>
      </c>
      <c r="F14" s="161">
        <v>22.25</v>
      </c>
      <c r="G14" s="161">
        <v>65.28</v>
      </c>
      <c r="H14" s="161">
        <f t="shared" si="1"/>
        <v>87.53</v>
      </c>
      <c r="I14" s="161">
        <f t="shared" si="2"/>
        <v>52.518</v>
      </c>
      <c r="J14" s="161">
        <f t="shared" si="3"/>
        <v>85.518</v>
      </c>
      <c r="K14" s="169">
        <f t="shared" si="4"/>
        <v>8</v>
      </c>
      <c r="L14" s="170"/>
    </row>
    <row r="15" s="141" customFormat="1" ht="27.95" customHeight="1" spans="1:12">
      <c r="A15" s="158" t="s">
        <v>30</v>
      </c>
      <c r="B15" s="132" t="s">
        <v>176</v>
      </c>
      <c r="C15" s="132" t="s">
        <v>177</v>
      </c>
      <c r="D15" s="133">
        <v>80</v>
      </c>
      <c r="E15" s="161">
        <f t="shared" si="0"/>
        <v>32</v>
      </c>
      <c r="F15" s="161">
        <v>24.7</v>
      </c>
      <c r="G15" s="161">
        <v>63.1</v>
      </c>
      <c r="H15" s="161">
        <f t="shared" si="1"/>
        <v>87.8</v>
      </c>
      <c r="I15" s="161">
        <f t="shared" si="2"/>
        <v>52.68</v>
      </c>
      <c r="J15" s="161">
        <f t="shared" si="3"/>
        <v>84.68</v>
      </c>
      <c r="K15" s="169">
        <f t="shared" si="4"/>
        <v>9</v>
      </c>
      <c r="L15" s="170"/>
    </row>
    <row r="16" s="140" customFormat="1" ht="27.95" customHeight="1" spans="1:12">
      <c r="A16" s="158" t="s">
        <v>30</v>
      </c>
      <c r="B16" s="132" t="s">
        <v>178</v>
      </c>
      <c r="C16" s="132" t="s">
        <v>179</v>
      </c>
      <c r="D16" s="133">
        <v>79.5</v>
      </c>
      <c r="E16" s="161">
        <f t="shared" si="0"/>
        <v>31.8</v>
      </c>
      <c r="F16" s="161">
        <v>24</v>
      </c>
      <c r="G16" s="161">
        <v>61.9</v>
      </c>
      <c r="H16" s="161">
        <f t="shared" si="1"/>
        <v>85.9</v>
      </c>
      <c r="I16" s="161">
        <f t="shared" si="2"/>
        <v>51.54</v>
      </c>
      <c r="J16" s="161">
        <f t="shared" si="3"/>
        <v>83.34</v>
      </c>
      <c r="K16" s="169">
        <f t="shared" si="4"/>
        <v>10</v>
      </c>
      <c r="L16" s="170"/>
    </row>
    <row r="17" s="140" customFormat="1" ht="27.95" customHeight="1" spans="1:12">
      <c r="A17" s="158" t="s">
        <v>30</v>
      </c>
      <c r="B17" s="132" t="s">
        <v>180</v>
      </c>
      <c r="C17" s="132" t="s">
        <v>181</v>
      </c>
      <c r="D17" s="133">
        <v>77</v>
      </c>
      <c r="E17" s="161">
        <f t="shared" si="0"/>
        <v>30.8</v>
      </c>
      <c r="F17" s="161">
        <v>25.275</v>
      </c>
      <c r="G17" s="161">
        <v>60.802</v>
      </c>
      <c r="H17" s="161">
        <f t="shared" si="1"/>
        <v>86.077</v>
      </c>
      <c r="I17" s="161">
        <f t="shared" si="2"/>
        <v>51.6462</v>
      </c>
      <c r="J17" s="161">
        <f t="shared" si="3"/>
        <v>82.4462</v>
      </c>
      <c r="K17" s="169">
        <f t="shared" si="4"/>
        <v>11</v>
      </c>
      <c r="L17" s="171"/>
    </row>
    <row r="18" s="140" customFormat="1" ht="27.95" customHeight="1" spans="1:12">
      <c r="A18" s="158" t="s">
        <v>30</v>
      </c>
      <c r="B18" s="132" t="s">
        <v>182</v>
      </c>
      <c r="C18" s="132" t="s">
        <v>183</v>
      </c>
      <c r="D18" s="133">
        <v>72.5</v>
      </c>
      <c r="E18" s="161">
        <f t="shared" si="0"/>
        <v>29</v>
      </c>
      <c r="F18" s="161">
        <v>22.625</v>
      </c>
      <c r="G18" s="161">
        <v>61.6</v>
      </c>
      <c r="H18" s="161">
        <f t="shared" si="1"/>
        <v>84.225</v>
      </c>
      <c r="I18" s="161">
        <f t="shared" si="2"/>
        <v>50.535</v>
      </c>
      <c r="J18" s="161">
        <f t="shared" si="3"/>
        <v>79.535</v>
      </c>
      <c r="K18" s="169">
        <f t="shared" si="4"/>
        <v>12</v>
      </c>
      <c r="L18" s="171"/>
    </row>
    <row r="19" s="140" customFormat="1" ht="27.95" customHeight="1" spans="1:12">
      <c r="A19" s="158" t="s">
        <v>30</v>
      </c>
      <c r="B19" s="132" t="s">
        <v>184</v>
      </c>
      <c r="C19" s="132" t="s">
        <v>185</v>
      </c>
      <c r="D19" s="133">
        <v>65</v>
      </c>
      <c r="E19" s="161">
        <f t="shared" si="0"/>
        <v>26</v>
      </c>
      <c r="F19" s="161">
        <v>25.125</v>
      </c>
      <c r="G19" s="161">
        <v>59.84</v>
      </c>
      <c r="H19" s="161">
        <f t="shared" si="1"/>
        <v>84.965</v>
      </c>
      <c r="I19" s="161">
        <f t="shared" si="2"/>
        <v>50.979</v>
      </c>
      <c r="J19" s="161">
        <f t="shared" si="3"/>
        <v>76.979</v>
      </c>
      <c r="K19" s="169">
        <f t="shared" si="4"/>
        <v>13</v>
      </c>
      <c r="L19" s="171"/>
    </row>
    <row r="20" s="140" customFormat="1" ht="27.95" customHeight="1" spans="1:12">
      <c r="A20" s="158" t="s">
        <v>30</v>
      </c>
      <c r="B20" s="132" t="s">
        <v>186</v>
      </c>
      <c r="C20" s="132" t="s">
        <v>187</v>
      </c>
      <c r="D20" s="133">
        <v>66</v>
      </c>
      <c r="E20" s="161">
        <f t="shared" si="0"/>
        <v>26.4</v>
      </c>
      <c r="F20" s="161">
        <v>22.5</v>
      </c>
      <c r="G20" s="161">
        <v>58.46</v>
      </c>
      <c r="H20" s="161">
        <f t="shared" si="1"/>
        <v>80.96</v>
      </c>
      <c r="I20" s="161">
        <f t="shared" si="2"/>
        <v>48.576</v>
      </c>
      <c r="J20" s="161">
        <f t="shared" si="3"/>
        <v>74.976</v>
      </c>
      <c r="K20" s="169">
        <f t="shared" si="4"/>
        <v>14</v>
      </c>
      <c r="L20" s="171"/>
    </row>
    <row r="21" s="140" customFormat="1" ht="27.95" customHeight="1" spans="1:12">
      <c r="A21" s="162" t="s">
        <v>30</v>
      </c>
      <c r="B21" s="41" t="s">
        <v>188</v>
      </c>
      <c r="C21" s="41" t="s">
        <v>189</v>
      </c>
      <c r="D21" s="42">
        <v>62.5</v>
      </c>
      <c r="E21" s="163">
        <f t="shared" si="0"/>
        <v>25</v>
      </c>
      <c r="F21" s="163">
        <v>20.5</v>
      </c>
      <c r="G21" s="163">
        <v>55.78</v>
      </c>
      <c r="H21" s="163">
        <f t="shared" si="1"/>
        <v>76.28</v>
      </c>
      <c r="I21" s="163">
        <f t="shared" si="2"/>
        <v>45.768</v>
      </c>
      <c r="J21" s="163">
        <f t="shared" si="3"/>
        <v>70.768</v>
      </c>
      <c r="K21" s="172">
        <f t="shared" si="4"/>
        <v>15</v>
      </c>
      <c r="L21" s="173"/>
    </row>
    <row r="22" s="142" customFormat="1" ht="27.75" customHeight="1" spans="1:5">
      <c r="A22" s="142" t="s">
        <v>150</v>
      </c>
      <c r="C22" s="142" t="s">
        <v>151</v>
      </c>
      <c r="E22" s="142" t="s">
        <v>152</v>
      </c>
    </row>
    <row r="23" s="142" customFormat="1" ht="18.75"/>
    <row r="24" s="142" customFormat="1" ht="25.5" customHeight="1" spans="1:5">
      <c r="A24" s="142" t="s">
        <v>153</v>
      </c>
      <c r="E24" s="142" t="s">
        <v>154</v>
      </c>
    </row>
    <row r="25" s="142" customFormat="1" ht="18.75" spans="4:9">
      <c r="D25" s="164">
        <v>44383</v>
      </c>
      <c r="E25" s="165"/>
      <c r="F25" s="165"/>
      <c r="G25" s="165"/>
      <c r="H25" s="165"/>
      <c r="I25" s="165"/>
    </row>
  </sheetData>
  <sortState ref="A7:K21">
    <sortCondition ref="K7:K21"/>
  </sortState>
  <mergeCells count="16">
    <mergeCell ref="A1:L1"/>
    <mergeCell ref="A2:L2"/>
    <mergeCell ref="A3:C3"/>
    <mergeCell ref="D3:E3"/>
    <mergeCell ref="H3:I3"/>
    <mergeCell ref="F4:H4"/>
    <mergeCell ref="D25:I25"/>
    <mergeCell ref="A4:A5"/>
    <mergeCell ref="B4:B5"/>
    <mergeCell ref="C4:C5"/>
    <mergeCell ref="D4:D5"/>
    <mergeCell ref="E4:E5"/>
    <mergeCell ref="I4:I5"/>
    <mergeCell ref="J4:J5"/>
    <mergeCell ref="K4:K5"/>
    <mergeCell ref="L4:L5"/>
  </mergeCells>
  <printOptions horizontalCentered="1"/>
  <pageMargins left="0.354330708661417" right="0.354330708661417" top="0.590277777777778" bottom="0.786805555555556" header="0.156944444444444" footer="0.472222222222222"/>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25" customWidth="1"/>
  </cols>
  <sheetData>
    <row r="1" s="1" customFormat="1" ht="42" customHeight="1" spans="1:10">
      <c r="A1" s="6" t="s">
        <v>574</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575</v>
      </c>
      <c r="B3" s="8"/>
      <c r="C3" s="9" t="s">
        <v>520</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30" customHeight="1" spans="1:10">
      <c r="A6" s="15" t="s">
        <v>576</v>
      </c>
      <c r="B6" s="16" t="s">
        <v>577</v>
      </c>
      <c r="C6" s="16" t="s">
        <v>578</v>
      </c>
      <c r="D6" s="17">
        <v>120.5</v>
      </c>
      <c r="E6" s="18">
        <f>D6*0.2</f>
        <v>24.1</v>
      </c>
      <c r="F6" s="18">
        <v>93.042</v>
      </c>
      <c r="G6" s="18">
        <f>F6*0.6</f>
        <v>55.8252</v>
      </c>
      <c r="H6" s="18">
        <f>E6+G6</f>
        <v>79.9252</v>
      </c>
      <c r="I6" s="29">
        <f>RANK(H6,$H$6:$H$7)</f>
        <v>1</v>
      </c>
      <c r="J6" s="30" t="s">
        <v>33</v>
      </c>
    </row>
    <row r="7" s="4" customFormat="1" ht="30" customHeight="1" spans="1:10">
      <c r="A7" s="21" t="s">
        <v>576</v>
      </c>
      <c r="B7" s="22" t="s">
        <v>579</v>
      </c>
      <c r="C7" s="22" t="s">
        <v>580</v>
      </c>
      <c r="D7" s="23">
        <v>105</v>
      </c>
      <c r="E7" s="24">
        <f>D7*0.2</f>
        <v>21</v>
      </c>
      <c r="F7" s="24">
        <v>87.474</v>
      </c>
      <c r="G7" s="24">
        <f>F7*0.6</f>
        <v>52.4844</v>
      </c>
      <c r="H7" s="24">
        <f>E7+G7</f>
        <v>73.4844</v>
      </c>
      <c r="I7" s="32">
        <f>RANK(H7,$H$6:$H$7)</f>
        <v>2</v>
      </c>
      <c r="J7" s="33"/>
    </row>
    <row r="9" s="5" customFormat="1" ht="18.75" spans="1:5">
      <c r="A9" s="5" t="s">
        <v>150</v>
      </c>
      <c r="C9" s="5" t="s">
        <v>151</v>
      </c>
      <c r="E9" s="5" t="s">
        <v>152</v>
      </c>
    </row>
    <row r="10" s="5" customFormat="1" ht="18.75"/>
    <row r="11" s="5" customFormat="1" ht="18.75" spans="1:5">
      <c r="A11" s="5" t="s">
        <v>153</v>
      </c>
      <c r="E11" s="5" t="s">
        <v>154</v>
      </c>
    </row>
    <row r="12" s="5" customFormat="1" ht="18.75"/>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8" sqref="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75" customWidth="1"/>
  </cols>
  <sheetData>
    <row r="1" s="1" customFormat="1" ht="42" customHeight="1" spans="1:10">
      <c r="A1" s="6" t="s">
        <v>581</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575</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30.75" customHeight="1" spans="1:10">
      <c r="A6" s="15" t="s">
        <v>576</v>
      </c>
      <c r="B6" s="16" t="s">
        <v>582</v>
      </c>
      <c r="C6" s="16" t="s">
        <v>583</v>
      </c>
      <c r="D6" s="17">
        <v>125.5</v>
      </c>
      <c r="E6" s="18">
        <f t="shared" ref="E6:E8" si="0">D6*0.2</f>
        <v>25.1</v>
      </c>
      <c r="F6" s="18">
        <v>90.046</v>
      </c>
      <c r="G6" s="18">
        <f t="shared" ref="G6:G8" si="1">F6*0.6</f>
        <v>54.0276</v>
      </c>
      <c r="H6" s="18">
        <f t="shared" ref="H6:H8" si="2">E6+G6</f>
        <v>79.1276</v>
      </c>
      <c r="I6" s="29">
        <f t="shared" ref="I6:I8" si="3">RANK(H6,$H$6:$H$8)</f>
        <v>1</v>
      </c>
      <c r="J6" s="30" t="s">
        <v>33</v>
      </c>
    </row>
    <row r="7" s="4" customFormat="1" ht="30.75" customHeight="1" spans="1:10">
      <c r="A7" s="15" t="s">
        <v>576</v>
      </c>
      <c r="B7" s="19" t="s">
        <v>584</v>
      </c>
      <c r="C7" s="19" t="s">
        <v>585</v>
      </c>
      <c r="D7" s="20">
        <v>118.5</v>
      </c>
      <c r="E7" s="18">
        <f t="shared" si="0"/>
        <v>23.7</v>
      </c>
      <c r="F7" s="18">
        <v>91.242</v>
      </c>
      <c r="G7" s="18">
        <f t="shared" si="1"/>
        <v>54.7452</v>
      </c>
      <c r="H7" s="18">
        <f t="shared" si="2"/>
        <v>78.4452</v>
      </c>
      <c r="I7" s="29">
        <f t="shared" si="3"/>
        <v>2</v>
      </c>
      <c r="J7" s="31"/>
    </row>
    <row r="8" s="4" customFormat="1" ht="30.75" customHeight="1" spans="1:10">
      <c r="A8" s="21" t="s">
        <v>576</v>
      </c>
      <c r="B8" s="22" t="s">
        <v>586</v>
      </c>
      <c r="C8" s="22" t="s">
        <v>587</v>
      </c>
      <c r="D8" s="23">
        <v>95.5</v>
      </c>
      <c r="E8" s="24">
        <f t="shared" si="0"/>
        <v>19.1</v>
      </c>
      <c r="F8" s="24">
        <v>73.8</v>
      </c>
      <c r="G8" s="24">
        <f t="shared" si="1"/>
        <v>44.28</v>
      </c>
      <c r="H8" s="24">
        <f t="shared" si="2"/>
        <v>63.38</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 customWidth="1"/>
  </cols>
  <sheetData>
    <row r="1" s="1" customFormat="1" ht="42" customHeight="1" spans="1:10">
      <c r="A1" s="6" t="s">
        <v>588</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575</v>
      </c>
      <c r="B3" s="8"/>
      <c r="C3" s="9" t="s">
        <v>502</v>
      </c>
      <c r="D3" s="9"/>
      <c r="E3" s="9"/>
      <c r="F3" s="9" t="s">
        <v>503</v>
      </c>
      <c r="G3" s="9"/>
      <c r="H3" s="9"/>
    </row>
    <row r="4" s="1" customFormat="1" ht="31.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30" customHeight="1" spans="1:10">
      <c r="A6" s="15" t="s">
        <v>576</v>
      </c>
      <c r="B6" s="16" t="s">
        <v>589</v>
      </c>
      <c r="C6" s="16" t="s">
        <v>590</v>
      </c>
      <c r="D6" s="17">
        <v>115</v>
      </c>
      <c r="E6" s="18">
        <f t="shared" ref="E6:E8" si="0">D6*0.2</f>
        <v>23</v>
      </c>
      <c r="F6" s="18">
        <v>90.578</v>
      </c>
      <c r="G6" s="18">
        <f t="shared" ref="G6:G8" si="1">F6*0.6</f>
        <v>54.3468</v>
      </c>
      <c r="H6" s="18">
        <f t="shared" ref="H6:H8" si="2">E6+G6</f>
        <v>77.3468</v>
      </c>
      <c r="I6" s="29">
        <f t="shared" ref="I6:I8" si="3">RANK(H6,$H$6:$H$8)</f>
        <v>1</v>
      </c>
      <c r="J6" s="30" t="s">
        <v>33</v>
      </c>
    </row>
    <row r="7" s="4" customFormat="1" ht="30" customHeight="1" spans="1:10">
      <c r="A7" s="15" t="s">
        <v>576</v>
      </c>
      <c r="B7" s="19" t="s">
        <v>591</v>
      </c>
      <c r="C7" s="19" t="s">
        <v>592</v>
      </c>
      <c r="D7" s="20">
        <v>86.5</v>
      </c>
      <c r="E7" s="18">
        <f t="shared" si="0"/>
        <v>17.3</v>
      </c>
      <c r="F7" s="18">
        <v>86.542</v>
      </c>
      <c r="G7" s="18">
        <f t="shared" si="1"/>
        <v>51.9252</v>
      </c>
      <c r="H7" s="18">
        <f t="shared" si="2"/>
        <v>69.2252</v>
      </c>
      <c r="I7" s="29">
        <f t="shared" si="3"/>
        <v>2</v>
      </c>
      <c r="J7" s="31"/>
    </row>
    <row r="8" s="4" customFormat="1" ht="30" customHeight="1" spans="1:10">
      <c r="A8" s="21" t="s">
        <v>576</v>
      </c>
      <c r="B8" s="22" t="s">
        <v>593</v>
      </c>
      <c r="C8" s="22" t="s">
        <v>594</v>
      </c>
      <c r="D8" s="23">
        <v>83</v>
      </c>
      <c r="E8" s="24">
        <f t="shared" si="0"/>
        <v>16.6</v>
      </c>
      <c r="F8" s="24">
        <v>86.342</v>
      </c>
      <c r="G8" s="24">
        <f t="shared" si="1"/>
        <v>51.8052</v>
      </c>
      <c r="H8" s="24">
        <f t="shared" si="2"/>
        <v>68.4052</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11" customWidth="1"/>
    <col min="3" max="3" width="23.875" customWidth="1"/>
    <col min="4" max="4" width="10.625" customWidth="1"/>
    <col min="5" max="5" width="12.375" customWidth="1"/>
    <col min="6" max="6" width="10.125" customWidth="1"/>
    <col min="7" max="7" width="12.125" customWidth="1"/>
    <col min="8" max="8" width="11.125" customWidth="1"/>
  </cols>
  <sheetData>
    <row r="1" s="1" customFormat="1" ht="42" customHeight="1" spans="1:10">
      <c r="A1" s="6" t="s">
        <v>595</v>
      </c>
      <c r="B1" s="6"/>
      <c r="C1" s="6"/>
      <c r="D1" s="6"/>
      <c r="E1" s="6"/>
      <c r="F1" s="6"/>
      <c r="G1" s="6"/>
      <c r="H1" s="6"/>
      <c r="I1" s="6"/>
      <c r="J1" s="6"/>
    </row>
    <row r="2" s="2" customFormat="1" ht="48.75" customHeight="1" spans="1:10">
      <c r="A2" s="7" t="s">
        <v>1</v>
      </c>
      <c r="B2" s="7"/>
      <c r="C2" s="7"/>
      <c r="D2" s="7"/>
      <c r="E2" s="7"/>
      <c r="F2" s="7"/>
      <c r="G2" s="7"/>
      <c r="H2" s="7"/>
      <c r="I2" s="7"/>
      <c r="J2" s="7"/>
    </row>
    <row r="3" s="3" customFormat="1" ht="34.5" customHeight="1" spans="1:8">
      <c r="A3" s="8" t="s">
        <v>596</v>
      </c>
      <c r="B3" s="8"/>
      <c r="C3" s="9" t="s">
        <v>597</v>
      </c>
      <c r="D3" s="9"/>
      <c r="E3" s="9"/>
      <c r="F3" s="9" t="s">
        <v>503</v>
      </c>
      <c r="G3" s="9"/>
      <c r="H3" s="9"/>
    </row>
    <row r="4" s="1" customFormat="1" ht="30"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102" customFormat="1" ht="29.25" customHeight="1" spans="1:10">
      <c r="A6" s="34" t="s">
        <v>544</v>
      </c>
      <c r="B6" s="35" t="s">
        <v>598</v>
      </c>
      <c r="C6" s="35" t="s">
        <v>599</v>
      </c>
      <c r="D6" s="36">
        <v>109.5</v>
      </c>
      <c r="E6" s="37">
        <f>D6*0.25</f>
        <v>27.375</v>
      </c>
      <c r="F6" s="37">
        <v>85.696</v>
      </c>
      <c r="G6" s="37">
        <f>F6*0.5</f>
        <v>42.848</v>
      </c>
      <c r="H6" s="37">
        <f>E6+G6</f>
        <v>70.223</v>
      </c>
      <c r="I6" s="122">
        <f>RANK(H6,$H$6:$H$6)</f>
        <v>1</v>
      </c>
      <c r="J6" s="123" t="s">
        <v>33</v>
      </c>
    </row>
    <row r="8" s="5" customFormat="1" ht="18.75" spans="1:5">
      <c r="A8" s="5" t="s">
        <v>150</v>
      </c>
      <c r="C8" s="5" t="s">
        <v>151</v>
      </c>
      <c r="E8" s="5" t="s">
        <v>152</v>
      </c>
    </row>
    <row r="9" s="5" customFormat="1" ht="18.75"/>
    <row r="10" s="5" customFormat="1" ht="18.75" spans="1:5">
      <c r="A10" s="5" t="s">
        <v>153</v>
      </c>
      <c r="E10" s="5" t="s">
        <v>154</v>
      </c>
    </row>
    <row r="11" s="5" customFormat="1" ht="18.75"/>
    <row r="12" s="5" customFormat="1" ht="18.75"/>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C8"/>
    </sheetView>
  </sheetViews>
  <sheetFormatPr defaultColWidth="9" defaultRowHeight="13.5"/>
  <cols>
    <col min="1" max="1" width="18.5" customWidth="1"/>
    <col min="2" max="2" width="11" customWidth="1"/>
    <col min="3" max="3" width="23.875" customWidth="1"/>
    <col min="4" max="4" width="10.5" customWidth="1"/>
    <col min="5" max="5" width="12.375" customWidth="1"/>
    <col min="6" max="6" width="10.125" customWidth="1"/>
    <col min="7" max="7" width="12.125" customWidth="1"/>
    <col min="8" max="8" width="10.75" customWidth="1"/>
    <col min="10" max="10" width="10.75" customWidth="1"/>
  </cols>
  <sheetData>
    <row r="1" s="1" customFormat="1" ht="42" customHeight="1" spans="1:10">
      <c r="A1" s="6" t="s">
        <v>600</v>
      </c>
      <c r="B1" s="6"/>
      <c r="C1" s="6"/>
      <c r="D1" s="6"/>
      <c r="E1" s="6"/>
      <c r="F1" s="6"/>
      <c r="G1" s="6"/>
      <c r="H1" s="6"/>
      <c r="I1" s="6"/>
      <c r="J1" s="6"/>
    </row>
    <row r="2" s="2" customFormat="1" ht="48.75" customHeight="1" spans="1:10">
      <c r="A2" s="7" t="s">
        <v>1</v>
      </c>
      <c r="B2" s="7"/>
      <c r="C2" s="7"/>
      <c r="D2" s="7"/>
      <c r="E2" s="7"/>
      <c r="F2" s="7"/>
      <c r="G2" s="7"/>
      <c r="H2" s="7"/>
      <c r="I2" s="7"/>
      <c r="J2" s="7"/>
    </row>
    <row r="3" s="3" customFormat="1" ht="34.5" customHeight="1" spans="1:8">
      <c r="A3" s="8" t="s">
        <v>596</v>
      </c>
      <c r="B3" s="8"/>
      <c r="C3" s="9" t="s">
        <v>502</v>
      </c>
      <c r="D3" s="9"/>
      <c r="E3" s="9"/>
      <c r="F3" s="9" t="s">
        <v>503</v>
      </c>
      <c r="G3" s="9"/>
      <c r="H3" s="9"/>
    </row>
    <row r="4" s="1" customFormat="1" ht="33"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1" customFormat="1" ht="30.75" customHeight="1" spans="1:10">
      <c r="A6" s="15" t="s">
        <v>544</v>
      </c>
      <c r="B6" s="16" t="s">
        <v>601</v>
      </c>
      <c r="C6" s="16" t="s">
        <v>602</v>
      </c>
      <c r="D6" s="17">
        <v>130</v>
      </c>
      <c r="E6" s="18">
        <f t="shared" ref="E6:E8" si="0">D6*0.25</f>
        <v>32.5</v>
      </c>
      <c r="F6" s="18">
        <v>85.53</v>
      </c>
      <c r="G6" s="18">
        <f t="shared" ref="G6:G8" si="1">F6*0.5</f>
        <v>42.765</v>
      </c>
      <c r="H6" s="18">
        <f t="shared" ref="H6:H8" si="2">E6+G6</f>
        <v>75.265</v>
      </c>
      <c r="I6" s="29">
        <f t="shared" ref="I6:I8" si="3">RANK(H6,$H$6:$H$8)</f>
        <v>1</v>
      </c>
      <c r="J6" s="28" t="s">
        <v>33</v>
      </c>
    </row>
    <row r="7" s="1" customFormat="1" ht="30.75" customHeight="1" spans="1:10">
      <c r="A7" s="119" t="s">
        <v>544</v>
      </c>
      <c r="B7" s="19" t="s">
        <v>603</v>
      </c>
      <c r="C7" s="19" t="s">
        <v>604</v>
      </c>
      <c r="D7" s="20">
        <v>89.5</v>
      </c>
      <c r="E7" s="82">
        <f t="shared" si="0"/>
        <v>22.375</v>
      </c>
      <c r="F7" s="82">
        <v>84.16</v>
      </c>
      <c r="G7" s="82">
        <f t="shared" si="1"/>
        <v>42.08</v>
      </c>
      <c r="H7" s="82">
        <f t="shared" si="2"/>
        <v>64.455</v>
      </c>
      <c r="I7" s="120">
        <f t="shared" si="3"/>
        <v>2</v>
      </c>
      <c r="J7" s="121"/>
    </row>
    <row r="8" s="102" customFormat="1" ht="32.25" customHeight="1" spans="1:10">
      <c r="A8" s="21" t="s">
        <v>544</v>
      </c>
      <c r="B8" s="22" t="s">
        <v>605</v>
      </c>
      <c r="C8" s="22" t="s">
        <v>606</v>
      </c>
      <c r="D8" s="23">
        <v>101.5</v>
      </c>
      <c r="E8" s="24">
        <f t="shared" si="0"/>
        <v>25.375</v>
      </c>
      <c r="F8" s="24">
        <v>0</v>
      </c>
      <c r="G8" s="24">
        <f t="shared" si="1"/>
        <v>0</v>
      </c>
      <c r="H8" s="24">
        <f t="shared" si="2"/>
        <v>25.375</v>
      </c>
      <c r="I8" s="32">
        <f t="shared" si="3"/>
        <v>3</v>
      </c>
      <c r="J8" s="60" t="s">
        <v>443</v>
      </c>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row r="15" s="5" customFormat="1" ht="18.75" spans="4:7">
      <c r="D15" s="25">
        <v>44383</v>
      </c>
      <c r="E15" s="26"/>
      <c r="F15" s="26"/>
      <c r="G15" s="26"/>
    </row>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C6" sqref="C6"/>
    </sheetView>
  </sheetViews>
  <sheetFormatPr defaultColWidth="9" defaultRowHeight="13.5"/>
  <cols>
    <col min="1" max="1" width="13.75" customWidth="1"/>
    <col min="2" max="2" width="12.5" customWidth="1"/>
    <col min="3" max="3" width="23.875" customWidth="1"/>
    <col min="4" max="4" width="10.875" customWidth="1"/>
    <col min="5" max="5" width="14.25" customWidth="1"/>
    <col min="6" max="6" width="10.875" customWidth="1"/>
    <col min="7" max="7" width="15.25" customWidth="1"/>
    <col min="8" max="8" width="11.25" customWidth="1"/>
    <col min="10" max="10" width="9.75" customWidth="1"/>
  </cols>
  <sheetData>
    <row r="1" s="1" customFormat="1" ht="27" customHeight="1" spans="1:10">
      <c r="A1" s="6" t="s">
        <v>607</v>
      </c>
      <c r="B1" s="6"/>
      <c r="C1" s="6"/>
      <c r="D1" s="6"/>
      <c r="E1" s="6"/>
      <c r="F1" s="6"/>
      <c r="G1" s="6"/>
      <c r="H1" s="6"/>
      <c r="I1" s="6"/>
      <c r="J1" s="6"/>
    </row>
    <row r="2" s="2" customFormat="1" ht="32.25" customHeight="1" spans="1:10">
      <c r="A2" s="7" t="s">
        <v>1</v>
      </c>
      <c r="B2" s="7"/>
      <c r="C2" s="7"/>
      <c r="D2" s="7"/>
      <c r="E2" s="7"/>
      <c r="F2" s="7"/>
      <c r="G2" s="7"/>
      <c r="H2" s="7"/>
      <c r="I2" s="7"/>
      <c r="J2" s="7"/>
    </row>
    <row r="3" s="3" customFormat="1" ht="21.75" customHeight="1" spans="1:8">
      <c r="A3" s="8" t="s">
        <v>608</v>
      </c>
      <c r="B3" s="8"/>
      <c r="C3" s="9" t="s">
        <v>609</v>
      </c>
      <c r="D3" s="9"/>
      <c r="E3" s="9"/>
      <c r="F3" s="9" t="s">
        <v>315</v>
      </c>
      <c r="G3" s="9"/>
      <c r="H3" s="9"/>
    </row>
    <row r="4" s="1" customFormat="1" ht="31.5" customHeight="1" spans="1:10">
      <c r="A4" s="10" t="s">
        <v>5</v>
      </c>
      <c r="B4" s="11" t="s">
        <v>6</v>
      </c>
      <c r="C4" s="11" t="s">
        <v>7</v>
      </c>
      <c r="D4" s="11" t="s">
        <v>8</v>
      </c>
      <c r="E4" s="11" t="s">
        <v>9</v>
      </c>
      <c r="F4" s="11" t="s">
        <v>10</v>
      </c>
      <c r="G4" s="11" t="s">
        <v>11</v>
      </c>
      <c r="H4" s="11" t="s">
        <v>159</v>
      </c>
      <c r="I4" s="11" t="s">
        <v>13</v>
      </c>
      <c r="J4" s="27" t="s">
        <v>14</v>
      </c>
    </row>
    <row r="5" s="1" customFormat="1" ht="20.1" customHeight="1" spans="1:10">
      <c r="A5" s="12" t="s">
        <v>21</v>
      </c>
      <c r="B5" s="13" t="s">
        <v>22</v>
      </c>
      <c r="C5" s="13" t="s">
        <v>23</v>
      </c>
      <c r="D5" s="14">
        <v>1</v>
      </c>
      <c r="E5" s="13" t="s">
        <v>193</v>
      </c>
      <c r="F5" s="14">
        <v>3</v>
      </c>
      <c r="G5" s="13" t="s">
        <v>194</v>
      </c>
      <c r="H5" s="13" t="s">
        <v>195</v>
      </c>
      <c r="I5" s="14">
        <v>6</v>
      </c>
      <c r="J5" s="28">
        <v>7</v>
      </c>
    </row>
    <row r="6" s="49" customFormat="1" ht="20.1" customHeight="1" spans="1:10">
      <c r="A6" s="68" t="s">
        <v>504</v>
      </c>
      <c r="B6" s="69" t="s">
        <v>610</v>
      </c>
      <c r="C6" s="69" t="s">
        <v>55</v>
      </c>
      <c r="D6" s="70">
        <v>149</v>
      </c>
      <c r="E6" s="71">
        <f t="shared" ref="E6:E18" si="0">D6*0.25</f>
        <v>37.25</v>
      </c>
      <c r="F6" s="71">
        <v>89.336</v>
      </c>
      <c r="G6" s="71">
        <f t="shared" ref="G6:G18" si="1">F6*0.5</f>
        <v>44.668</v>
      </c>
      <c r="H6" s="71">
        <f t="shared" ref="H6:H18" si="2">E6+G6</f>
        <v>81.918</v>
      </c>
      <c r="I6" s="76">
        <f t="shared" ref="I6:I18" si="3">RANK(H6,$H$6:$H$18)</f>
        <v>1</v>
      </c>
      <c r="J6" s="101" t="s">
        <v>33</v>
      </c>
    </row>
    <row r="7" s="49" customFormat="1" ht="20.1" customHeight="1" spans="1:10">
      <c r="A7" s="68" t="s">
        <v>504</v>
      </c>
      <c r="B7" s="95" t="s">
        <v>611</v>
      </c>
      <c r="C7" s="95" t="s">
        <v>87</v>
      </c>
      <c r="D7" s="96">
        <v>136.5</v>
      </c>
      <c r="E7" s="71">
        <f t="shared" si="0"/>
        <v>34.125</v>
      </c>
      <c r="F7" s="71">
        <v>90.97</v>
      </c>
      <c r="G7" s="71">
        <f t="shared" si="1"/>
        <v>45.485</v>
      </c>
      <c r="H7" s="71">
        <f t="shared" si="2"/>
        <v>79.61</v>
      </c>
      <c r="I7" s="76">
        <f t="shared" si="3"/>
        <v>2</v>
      </c>
      <c r="J7" s="101" t="s">
        <v>33</v>
      </c>
    </row>
    <row r="8" s="49" customFormat="1" ht="20.1" customHeight="1" spans="1:10">
      <c r="A8" s="68" t="s">
        <v>504</v>
      </c>
      <c r="B8" s="95" t="s">
        <v>612</v>
      </c>
      <c r="C8" s="95" t="s">
        <v>613</v>
      </c>
      <c r="D8" s="96">
        <v>136</v>
      </c>
      <c r="E8" s="71">
        <f t="shared" si="0"/>
        <v>34</v>
      </c>
      <c r="F8" s="71">
        <v>85.204</v>
      </c>
      <c r="G8" s="71">
        <f t="shared" si="1"/>
        <v>42.602</v>
      </c>
      <c r="H8" s="71">
        <f t="shared" si="2"/>
        <v>76.602</v>
      </c>
      <c r="I8" s="76">
        <f t="shared" si="3"/>
        <v>3</v>
      </c>
      <c r="J8" s="101" t="s">
        <v>33</v>
      </c>
    </row>
    <row r="9" s="49" customFormat="1" ht="20.1" customHeight="1" spans="1:10">
      <c r="A9" s="68" t="s">
        <v>504</v>
      </c>
      <c r="B9" s="95" t="s">
        <v>614</v>
      </c>
      <c r="C9" s="95" t="s">
        <v>615</v>
      </c>
      <c r="D9" s="96">
        <v>128.5</v>
      </c>
      <c r="E9" s="71">
        <f t="shared" si="0"/>
        <v>32.125</v>
      </c>
      <c r="F9" s="71">
        <v>88.114</v>
      </c>
      <c r="G9" s="71">
        <f t="shared" si="1"/>
        <v>44.057</v>
      </c>
      <c r="H9" s="71">
        <f t="shared" si="2"/>
        <v>76.182</v>
      </c>
      <c r="I9" s="76">
        <f t="shared" si="3"/>
        <v>4</v>
      </c>
      <c r="J9" s="101" t="s">
        <v>33</v>
      </c>
    </row>
    <row r="10" s="49" customFormat="1" ht="20.1" customHeight="1" spans="1:10">
      <c r="A10" s="68" t="s">
        <v>504</v>
      </c>
      <c r="B10" s="95" t="s">
        <v>616</v>
      </c>
      <c r="C10" s="95" t="s">
        <v>617</v>
      </c>
      <c r="D10" s="96">
        <v>126.5</v>
      </c>
      <c r="E10" s="71">
        <f t="shared" si="0"/>
        <v>31.625</v>
      </c>
      <c r="F10" s="71">
        <v>86.798</v>
      </c>
      <c r="G10" s="71">
        <f t="shared" si="1"/>
        <v>43.399</v>
      </c>
      <c r="H10" s="71">
        <f t="shared" si="2"/>
        <v>75.024</v>
      </c>
      <c r="I10" s="76">
        <f t="shared" si="3"/>
        <v>5</v>
      </c>
      <c r="J10" s="101" t="s">
        <v>33</v>
      </c>
    </row>
    <row r="11" s="49" customFormat="1" ht="20.1" customHeight="1" spans="1:10">
      <c r="A11" s="68" t="s">
        <v>504</v>
      </c>
      <c r="B11" s="95" t="s">
        <v>618</v>
      </c>
      <c r="C11" s="95" t="s">
        <v>619</v>
      </c>
      <c r="D11" s="96">
        <v>125.5</v>
      </c>
      <c r="E11" s="71">
        <f t="shared" si="0"/>
        <v>31.375</v>
      </c>
      <c r="F11" s="71">
        <v>86.698</v>
      </c>
      <c r="G11" s="71">
        <f t="shared" si="1"/>
        <v>43.349</v>
      </c>
      <c r="H11" s="71">
        <f t="shared" si="2"/>
        <v>74.724</v>
      </c>
      <c r="I11" s="76">
        <f t="shared" si="3"/>
        <v>6</v>
      </c>
      <c r="J11" s="101" t="s">
        <v>33</v>
      </c>
    </row>
    <row r="12" s="49" customFormat="1" ht="20.1" customHeight="1" spans="1:10">
      <c r="A12" s="68" t="s">
        <v>504</v>
      </c>
      <c r="B12" s="95" t="s">
        <v>620</v>
      </c>
      <c r="C12" s="95" t="s">
        <v>621</v>
      </c>
      <c r="D12" s="96">
        <v>120.5</v>
      </c>
      <c r="E12" s="71">
        <f t="shared" si="0"/>
        <v>30.125</v>
      </c>
      <c r="F12" s="71">
        <v>83.184</v>
      </c>
      <c r="G12" s="71">
        <f t="shared" si="1"/>
        <v>41.592</v>
      </c>
      <c r="H12" s="71">
        <f t="shared" si="2"/>
        <v>71.717</v>
      </c>
      <c r="I12" s="76">
        <f t="shared" si="3"/>
        <v>7</v>
      </c>
      <c r="J12" s="101"/>
    </row>
    <row r="13" s="49" customFormat="1" ht="20.1" customHeight="1" spans="1:10">
      <c r="A13" s="68" t="s">
        <v>504</v>
      </c>
      <c r="B13" s="95" t="s">
        <v>622</v>
      </c>
      <c r="C13" s="95" t="s">
        <v>623</v>
      </c>
      <c r="D13" s="96">
        <v>113.5</v>
      </c>
      <c r="E13" s="71">
        <f t="shared" si="0"/>
        <v>28.375</v>
      </c>
      <c r="F13" s="71">
        <v>83.28</v>
      </c>
      <c r="G13" s="71">
        <f t="shared" si="1"/>
        <v>41.64</v>
      </c>
      <c r="H13" s="71">
        <f t="shared" si="2"/>
        <v>70.015</v>
      </c>
      <c r="I13" s="76">
        <f t="shared" si="3"/>
        <v>8</v>
      </c>
      <c r="J13" s="101"/>
    </row>
    <row r="14" s="49" customFormat="1" ht="20.1" customHeight="1" spans="1:10">
      <c r="A14" s="68" t="s">
        <v>504</v>
      </c>
      <c r="B14" s="95" t="s">
        <v>624</v>
      </c>
      <c r="C14" s="95" t="s">
        <v>623</v>
      </c>
      <c r="D14" s="96">
        <v>111.5</v>
      </c>
      <c r="E14" s="71">
        <f t="shared" si="0"/>
        <v>27.875</v>
      </c>
      <c r="F14" s="71">
        <v>83.304</v>
      </c>
      <c r="G14" s="71">
        <f t="shared" si="1"/>
        <v>41.652</v>
      </c>
      <c r="H14" s="71">
        <f t="shared" si="2"/>
        <v>69.527</v>
      </c>
      <c r="I14" s="76">
        <f t="shared" si="3"/>
        <v>9</v>
      </c>
      <c r="J14" s="101"/>
    </row>
    <row r="15" s="49" customFormat="1" ht="20.1" customHeight="1" spans="1:10">
      <c r="A15" s="68" t="s">
        <v>504</v>
      </c>
      <c r="B15" s="95" t="s">
        <v>625</v>
      </c>
      <c r="C15" s="95" t="s">
        <v>626</v>
      </c>
      <c r="D15" s="96">
        <v>116.5</v>
      </c>
      <c r="E15" s="71">
        <f t="shared" si="0"/>
        <v>29.125</v>
      </c>
      <c r="F15" s="71">
        <v>77.362</v>
      </c>
      <c r="G15" s="71">
        <f t="shared" si="1"/>
        <v>38.681</v>
      </c>
      <c r="H15" s="71">
        <f t="shared" si="2"/>
        <v>67.806</v>
      </c>
      <c r="I15" s="76">
        <f t="shared" si="3"/>
        <v>10</v>
      </c>
      <c r="J15" s="101"/>
    </row>
    <row r="16" s="49" customFormat="1" ht="20.1" customHeight="1" spans="1:10">
      <c r="A16" s="68" t="s">
        <v>504</v>
      </c>
      <c r="B16" s="95" t="s">
        <v>627</v>
      </c>
      <c r="C16" s="95" t="s">
        <v>628</v>
      </c>
      <c r="D16" s="96">
        <v>111</v>
      </c>
      <c r="E16" s="71">
        <f t="shared" si="0"/>
        <v>27.75</v>
      </c>
      <c r="F16" s="71">
        <v>78.568</v>
      </c>
      <c r="G16" s="71">
        <f t="shared" si="1"/>
        <v>39.284</v>
      </c>
      <c r="H16" s="71">
        <f t="shared" si="2"/>
        <v>67.034</v>
      </c>
      <c r="I16" s="76">
        <f t="shared" si="3"/>
        <v>11</v>
      </c>
      <c r="J16" s="101"/>
    </row>
    <row r="17" s="49" customFormat="1" ht="20.1" customHeight="1" spans="1:10">
      <c r="A17" s="68" t="s">
        <v>504</v>
      </c>
      <c r="B17" s="95" t="s">
        <v>629</v>
      </c>
      <c r="C17" s="95" t="s">
        <v>630</v>
      </c>
      <c r="D17" s="96">
        <v>111.5</v>
      </c>
      <c r="E17" s="71">
        <f t="shared" si="0"/>
        <v>27.875</v>
      </c>
      <c r="F17" s="71">
        <v>77.178</v>
      </c>
      <c r="G17" s="71">
        <f t="shared" si="1"/>
        <v>38.589</v>
      </c>
      <c r="H17" s="71">
        <f t="shared" si="2"/>
        <v>66.464</v>
      </c>
      <c r="I17" s="76">
        <f t="shared" si="3"/>
        <v>12</v>
      </c>
      <c r="J17" s="101"/>
    </row>
    <row r="18" s="49" customFormat="1" ht="20.1" customHeight="1" spans="1:10">
      <c r="A18" s="72" t="s">
        <v>504</v>
      </c>
      <c r="B18" s="73" t="s">
        <v>631</v>
      </c>
      <c r="C18" s="73" t="s">
        <v>632</v>
      </c>
      <c r="D18" s="74">
        <v>104.5</v>
      </c>
      <c r="E18" s="63">
        <f t="shared" si="0"/>
        <v>26.125</v>
      </c>
      <c r="F18" s="63">
        <v>77.978</v>
      </c>
      <c r="G18" s="63">
        <f t="shared" si="1"/>
        <v>38.989</v>
      </c>
      <c r="H18" s="63">
        <f t="shared" si="2"/>
        <v>65.114</v>
      </c>
      <c r="I18" s="64">
        <f t="shared" si="3"/>
        <v>13</v>
      </c>
      <c r="J18" s="65"/>
    </row>
    <row r="19" ht="9" customHeight="1"/>
    <row r="20" s="50" customFormat="1" ht="18.75" spans="1:5">
      <c r="A20" s="50" t="s">
        <v>150</v>
      </c>
      <c r="C20" s="50" t="s">
        <v>151</v>
      </c>
      <c r="E20" s="50" t="s">
        <v>152</v>
      </c>
    </row>
    <row r="21" s="50" customFormat="1" ht="9" customHeight="1"/>
    <row r="22" s="50" customFormat="1" ht="18.75" spans="1:9">
      <c r="A22" s="50" t="s">
        <v>153</v>
      </c>
      <c r="E22" s="50" t="s">
        <v>154</v>
      </c>
      <c r="H22" s="118">
        <v>44383</v>
      </c>
      <c r="I22" s="118"/>
    </row>
    <row r="23" s="50" customFormat="1" ht="18.75" spans="5:7">
      <c r="E23" s="115"/>
      <c r="F23" s="115"/>
      <c r="G23" s="115"/>
    </row>
  </sheetData>
  <mergeCells count="6">
    <mergeCell ref="A1:J1"/>
    <mergeCell ref="A2:J2"/>
    <mergeCell ref="A3:B3"/>
    <mergeCell ref="C3:E3"/>
    <mergeCell ref="F3:G3"/>
    <mergeCell ref="H22:I22"/>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C6" sqref="C6:C17"/>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9.625" customWidth="1"/>
  </cols>
  <sheetData>
    <row r="1" s="1" customFormat="1" ht="30.75" customHeight="1" spans="1:10">
      <c r="A1" s="6" t="s">
        <v>633</v>
      </c>
      <c r="B1" s="6"/>
      <c r="C1" s="6"/>
      <c r="D1" s="6"/>
      <c r="E1" s="6"/>
      <c r="F1" s="6"/>
      <c r="G1" s="6"/>
      <c r="H1" s="6"/>
      <c r="I1" s="6"/>
      <c r="J1" s="6"/>
    </row>
    <row r="2" s="2" customFormat="1" ht="33.75" customHeight="1" spans="1:10">
      <c r="A2" s="7" t="s">
        <v>1</v>
      </c>
      <c r="B2" s="7"/>
      <c r="C2" s="7"/>
      <c r="D2" s="7"/>
      <c r="E2" s="7"/>
      <c r="F2" s="7"/>
      <c r="G2" s="7"/>
      <c r="H2" s="7"/>
      <c r="I2" s="7"/>
      <c r="J2" s="7"/>
    </row>
    <row r="3" s="3" customFormat="1" ht="22.5" customHeight="1" spans="1:8">
      <c r="A3" s="8" t="s">
        <v>634</v>
      </c>
      <c r="B3" s="8"/>
      <c r="C3" s="9" t="s">
        <v>635</v>
      </c>
      <c r="D3" s="9"/>
      <c r="E3" s="9"/>
      <c r="F3" s="9" t="s">
        <v>465</v>
      </c>
      <c r="G3" s="9"/>
      <c r="H3" s="9"/>
    </row>
    <row r="4" s="1" customFormat="1" ht="31.5" customHeight="1" spans="1:10">
      <c r="A4" s="10" t="s">
        <v>5</v>
      </c>
      <c r="B4" s="11" t="s">
        <v>6</v>
      </c>
      <c r="C4" s="11" t="s">
        <v>7</v>
      </c>
      <c r="D4" s="11" t="s">
        <v>8</v>
      </c>
      <c r="E4" s="11" t="s">
        <v>9</v>
      </c>
      <c r="F4" s="11" t="s">
        <v>10</v>
      </c>
      <c r="G4" s="11" t="s">
        <v>11</v>
      </c>
      <c r="H4" s="11" t="s">
        <v>12</v>
      </c>
      <c r="I4" s="11" t="s">
        <v>13</v>
      </c>
      <c r="J4" s="27" t="s">
        <v>14</v>
      </c>
    </row>
    <row r="5" s="1" customFormat="1" ht="21" customHeight="1" spans="1:10">
      <c r="A5" s="12" t="s">
        <v>21</v>
      </c>
      <c r="B5" s="13" t="s">
        <v>22</v>
      </c>
      <c r="C5" s="13" t="s">
        <v>23</v>
      </c>
      <c r="D5" s="14">
        <v>1</v>
      </c>
      <c r="E5" s="13" t="s">
        <v>193</v>
      </c>
      <c r="F5" s="14">
        <v>3</v>
      </c>
      <c r="G5" s="13" t="s">
        <v>194</v>
      </c>
      <c r="H5" s="13" t="s">
        <v>195</v>
      </c>
      <c r="I5" s="14">
        <v>6</v>
      </c>
      <c r="J5" s="28">
        <v>7</v>
      </c>
    </row>
    <row r="6" s="66" customFormat="1" ht="21" customHeight="1" spans="1:10">
      <c r="A6" s="68" t="s">
        <v>636</v>
      </c>
      <c r="B6" s="69" t="s">
        <v>637</v>
      </c>
      <c r="C6" s="69" t="s">
        <v>638</v>
      </c>
      <c r="D6" s="70">
        <v>157</v>
      </c>
      <c r="E6" s="71">
        <f t="shared" ref="E6:E17" si="0">D6*0.25</f>
        <v>39.25</v>
      </c>
      <c r="F6" s="71">
        <v>84.66</v>
      </c>
      <c r="G6" s="71">
        <f t="shared" ref="G6:G17" si="1">F6*0.5</f>
        <v>42.33</v>
      </c>
      <c r="H6" s="71">
        <f t="shared" ref="H6:H17" si="2">E6+G6</f>
        <v>81.58</v>
      </c>
      <c r="I6" s="76">
        <f t="shared" ref="I6:I17" si="3">RANK(H6,$H$6:$H$17)</f>
        <v>1</v>
      </c>
      <c r="J6" s="77" t="s">
        <v>33</v>
      </c>
    </row>
    <row r="7" s="66" customFormat="1" ht="21" customHeight="1" spans="1:10">
      <c r="A7" s="68" t="s">
        <v>636</v>
      </c>
      <c r="B7" s="95" t="s">
        <v>639</v>
      </c>
      <c r="C7" s="95" t="s">
        <v>640</v>
      </c>
      <c r="D7" s="96">
        <v>132</v>
      </c>
      <c r="E7" s="71">
        <f t="shared" si="0"/>
        <v>33</v>
      </c>
      <c r="F7" s="71">
        <v>86.408</v>
      </c>
      <c r="G7" s="71">
        <f t="shared" si="1"/>
        <v>43.204</v>
      </c>
      <c r="H7" s="71">
        <f t="shared" si="2"/>
        <v>76.204</v>
      </c>
      <c r="I7" s="76">
        <f t="shared" si="3"/>
        <v>2</v>
      </c>
      <c r="J7" s="77" t="s">
        <v>33</v>
      </c>
    </row>
    <row r="8" s="66" customFormat="1" ht="21" customHeight="1" spans="1:10">
      <c r="A8" s="68" t="s">
        <v>636</v>
      </c>
      <c r="B8" s="95" t="s">
        <v>641</v>
      </c>
      <c r="C8" s="95" t="s">
        <v>642</v>
      </c>
      <c r="D8" s="96">
        <v>133.5</v>
      </c>
      <c r="E8" s="71">
        <f t="shared" si="0"/>
        <v>33.375</v>
      </c>
      <c r="F8" s="71">
        <v>85.516</v>
      </c>
      <c r="G8" s="71">
        <f t="shared" si="1"/>
        <v>42.758</v>
      </c>
      <c r="H8" s="71">
        <f t="shared" si="2"/>
        <v>76.133</v>
      </c>
      <c r="I8" s="76">
        <f t="shared" si="3"/>
        <v>3</v>
      </c>
      <c r="J8" s="77" t="s">
        <v>33</v>
      </c>
    </row>
    <row r="9" s="66" customFormat="1" ht="21" customHeight="1" spans="1:10">
      <c r="A9" s="68" t="s">
        <v>636</v>
      </c>
      <c r="B9" s="95" t="s">
        <v>643</v>
      </c>
      <c r="C9" s="95" t="s">
        <v>644</v>
      </c>
      <c r="D9" s="96">
        <v>146</v>
      </c>
      <c r="E9" s="71">
        <f t="shared" si="0"/>
        <v>36.5</v>
      </c>
      <c r="F9" s="71">
        <v>78.672</v>
      </c>
      <c r="G9" s="71">
        <f t="shared" si="1"/>
        <v>39.336</v>
      </c>
      <c r="H9" s="71">
        <f t="shared" si="2"/>
        <v>75.836</v>
      </c>
      <c r="I9" s="76">
        <f t="shared" si="3"/>
        <v>4</v>
      </c>
      <c r="J9" s="77" t="s">
        <v>33</v>
      </c>
    </row>
    <row r="10" s="66" customFormat="1" ht="21" customHeight="1" spans="1:10">
      <c r="A10" s="68" t="s">
        <v>636</v>
      </c>
      <c r="B10" s="95" t="s">
        <v>645</v>
      </c>
      <c r="C10" s="95" t="s">
        <v>646</v>
      </c>
      <c r="D10" s="96">
        <v>133.5</v>
      </c>
      <c r="E10" s="71">
        <f t="shared" si="0"/>
        <v>33.375</v>
      </c>
      <c r="F10" s="71">
        <v>83.432</v>
      </c>
      <c r="G10" s="71">
        <f t="shared" si="1"/>
        <v>41.716</v>
      </c>
      <c r="H10" s="71">
        <f t="shared" si="2"/>
        <v>75.091</v>
      </c>
      <c r="I10" s="76">
        <f t="shared" si="3"/>
        <v>5</v>
      </c>
      <c r="J10" s="77" t="s">
        <v>33</v>
      </c>
    </row>
    <row r="11" s="66" customFormat="1" ht="21" customHeight="1" spans="1:10">
      <c r="A11" s="68" t="s">
        <v>636</v>
      </c>
      <c r="B11" s="95" t="s">
        <v>647</v>
      </c>
      <c r="C11" s="95" t="s">
        <v>648</v>
      </c>
      <c r="D11" s="96">
        <v>122.5</v>
      </c>
      <c r="E11" s="71">
        <f t="shared" si="0"/>
        <v>30.625</v>
      </c>
      <c r="F11" s="71">
        <v>81.802</v>
      </c>
      <c r="G11" s="71">
        <f t="shared" si="1"/>
        <v>40.901</v>
      </c>
      <c r="H11" s="71">
        <f t="shared" si="2"/>
        <v>71.526</v>
      </c>
      <c r="I11" s="76">
        <f t="shared" si="3"/>
        <v>6</v>
      </c>
      <c r="J11" s="77" t="s">
        <v>33</v>
      </c>
    </row>
    <row r="12" s="66" customFormat="1" ht="21" customHeight="1" spans="1:10">
      <c r="A12" s="68" t="s">
        <v>636</v>
      </c>
      <c r="B12" s="95" t="s">
        <v>649</v>
      </c>
      <c r="C12" s="95" t="s">
        <v>650</v>
      </c>
      <c r="D12" s="96">
        <v>109</v>
      </c>
      <c r="E12" s="71">
        <f t="shared" si="0"/>
        <v>27.25</v>
      </c>
      <c r="F12" s="71">
        <v>82.69</v>
      </c>
      <c r="G12" s="71">
        <f t="shared" si="1"/>
        <v>41.345</v>
      </c>
      <c r="H12" s="71">
        <f t="shared" si="2"/>
        <v>68.595</v>
      </c>
      <c r="I12" s="76">
        <f t="shared" si="3"/>
        <v>7</v>
      </c>
      <c r="J12" s="77" t="s">
        <v>33</v>
      </c>
    </row>
    <row r="13" s="66" customFormat="1" ht="21" customHeight="1" spans="1:10">
      <c r="A13" s="68" t="s">
        <v>636</v>
      </c>
      <c r="B13" s="95" t="s">
        <v>651</v>
      </c>
      <c r="C13" s="95" t="s">
        <v>652</v>
      </c>
      <c r="D13" s="96">
        <v>100.5</v>
      </c>
      <c r="E13" s="71">
        <f t="shared" si="0"/>
        <v>25.125</v>
      </c>
      <c r="F13" s="71">
        <v>81.558</v>
      </c>
      <c r="G13" s="71">
        <f t="shared" si="1"/>
        <v>40.779</v>
      </c>
      <c r="H13" s="71">
        <f t="shared" si="2"/>
        <v>65.904</v>
      </c>
      <c r="I13" s="76">
        <f t="shared" si="3"/>
        <v>8</v>
      </c>
      <c r="J13" s="116"/>
    </row>
    <row r="14" s="66" customFormat="1" ht="21" customHeight="1" spans="1:10">
      <c r="A14" s="68" t="s">
        <v>636</v>
      </c>
      <c r="B14" s="95" t="s">
        <v>653</v>
      </c>
      <c r="C14" s="95" t="s">
        <v>654</v>
      </c>
      <c r="D14" s="96">
        <v>99</v>
      </c>
      <c r="E14" s="71">
        <f t="shared" si="0"/>
        <v>24.75</v>
      </c>
      <c r="F14" s="71">
        <v>76.4</v>
      </c>
      <c r="G14" s="71">
        <f t="shared" si="1"/>
        <v>38.2</v>
      </c>
      <c r="H14" s="71">
        <f t="shared" si="2"/>
        <v>62.95</v>
      </c>
      <c r="I14" s="76">
        <f t="shared" si="3"/>
        <v>9</v>
      </c>
      <c r="J14" s="116"/>
    </row>
    <row r="15" s="66" customFormat="1" ht="21" customHeight="1" spans="1:10">
      <c r="A15" s="68" t="s">
        <v>636</v>
      </c>
      <c r="B15" s="95" t="s">
        <v>655</v>
      </c>
      <c r="C15" s="95" t="s">
        <v>656</v>
      </c>
      <c r="D15" s="96">
        <v>84.5</v>
      </c>
      <c r="E15" s="71">
        <f t="shared" si="0"/>
        <v>21.125</v>
      </c>
      <c r="F15" s="71">
        <v>82.268</v>
      </c>
      <c r="G15" s="71">
        <f t="shared" si="1"/>
        <v>41.134</v>
      </c>
      <c r="H15" s="71">
        <f t="shared" si="2"/>
        <v>62.259</v>
      </c>
      <c r="I15" s="76">
        <f t="shared" si="3"/>
        <v>10</v>
      </c>
      <c r="J15" s="116"/>
    </row>
    <row r="16" s="66" customFormat="1" ht="21" customHeight="1" spans="1:10">
      <c r="A16" s="68" t="s">
        <v>636</v>
      </c>
      <c r="B16" s="95" t="s">
        <v>657</v>
      </c>
      <c r="C16" s="95" t="s">
        <v>658</v>
      </c>
      <c r="D16" s="96">
        <v>95</v>
      </c>
      <c r="E16" s="71">
        <f t="shared" si="0"/>
        <v>23.75</v>
      </c>
      <c r="F16" s="71">
        <v>72.576</v>
      </c>
      <c r="G16" s="71">
        <f t="shared" si="1"/>
        <v>36.288</v>
      </c>
      <c r="H16" s="71">
        <f t="shared" si="2"/>
        <v>60.038</v>
      </c>
      <c r="I16" s="76">
        <f t="shared" si="3"/>
        <v>11</v>
      </c>
      <c r="J16" s="116"/>
    </row>
    <row r="17" s="66" customFormat="1" ht="21" customHeight="1" spans="1:10">
      <c r="A17" s="72" t="s">
        <v>636</v>
      </c>
      <c r="B17" s="73" t="s">
        <v>221</v>
      </c>
      <c r="C17" s="73" t="s">
        <v>659</v>
      </c>
      <c r="D17" s="74">
        <v>83.5</v>
      </c>
      <c r="E17" s="63">
        <f t="shared" si="0"/>
        <v>20.875</v>
      </c>
      <c r="F17" s="63">
        <v>62.392</v>
      </c>
      <c r="G17" s="63">
        <f t="shared" si="1"/>
        <v>31.196</v>
      </c>
      <c r="H17" s="63">
        <f t="shared" si="2"/>
        <v>52.071</v>
      </c>
      <c r="I17" s="64">
        <f t="shared" si="3"/>
        <v>12</v>
      </c>
      <c r="J17" s="117"/>
    </row>
    <row r="19" s="50" customFormat="1" ht="18.75" spans="1:5">
      <c r="A19" s="50" t="s">
        <v>150</v>
      </c>
      <c r="B19" s="75"/>
      <c r="C19" s="50" t="s">
        <v>151</v>
      </c>
      <c r="D19" s="75"/>
      <c r="E19" s="75" t="s">
        <v>152</v>
      </c>
    </row>
    <row r="20" s="50" customFormat="1" ht="18.75" spans="1:10">
      <c r="A20" s="50" t="s">
        <v>153</v>
      </c>
      <c r="B20" s="75"/>
      <c r="D20" s="75"/>
      <c r="E20" s="75" t="s">
        <v>154</v>
      </c>
      <c r="I20" s="118">
        <v>44383</v>
      </c>
      <c r="J20" s="118"/>
    </row>
    <row r="21" s="50" customFormat="1" ht="18.75" spans="2:7">
      <c r="B21" s="75"/>
      <c r="E21" s="115"/>
      <c r="F21" s="115"/>
      <c r="G21" s="115"/>
    </row>
  </sheetData>
  <mergeCells count="6">
    <mergeCell ref="A1:J1"/>
    <mergeCell ref="A2:J2"/>
    <mergeCell ref="A3:B3"/>
    <mergeCell ref="C3:E3"/>
    <mergeCell ref="F3:G3"/>
    <mergeCell ref="I20:J20"/>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opLeftCell="A4" workbookViewId="0">
      <selection activeCell="C16" sqref="C16"/>
    </sheetView>
  </sheetViews>
  <sheetFormatPr defaultColWidth="9" defaultRowHeight="13.5"/>
  <cols>
    <col min="1" max="1" width="15.875" customWidth="1"/>
    <col min="2" max="2" width="14.625" style="90" customWidth="1"/>
    <col min="3" max="3" width="26.125" customWidth="1"/>
    <col min="4" max="4" width="12.125" style="90" customWidth="1"/>
    <col min="5" max="5" width="13.625" style="90" customWidth="1"/>
    <col min="6" max="6" width="11.125" customWidth="1"/>
    <col min="7" max="7" width="11.875" customWidth="1"/>
    <col min="8" max="8" width="11.25" customWidth="1"/>
  </cols>
  <sheetData>
    <row r="1" s="1" customFormat="1" ht="42" customHeight="1" spans="1:10">
      <c r="A1" s="6" t="s">
        <v>660</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661</v>
      </c>
      <c r="B3" s="8"/>
      <c r="C3" s="9" t="s">
        <v>224</v>
      </c>
      <c r="D3" s="9"/>
      <c r="E3" s="9"/>
      <c r="F3" s="9" t="s">
        <v>465</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4" customFormat="1" ht="23.1" customHeight="1" spans="1:10">
      <c r="A6" s="15" t="s">
        <v>662</v>
      </c>
      <c r="B6" s="16" t="s">
        <v>663</v>
      </c>
      <c r="C6" s="16" t="s">
        <v>664</v>
      </c>
      <c r="D6" s="17">
        <v>155.5</v>
      </c>
      <c r="E6" s="18">
        <f t="shared" ref="E6:E22" si="0">D6*0.25</f>
        <v>38.875</v>
      </c>
      <c r="F6" s="18">
        <v>91.566</v>
      </c>
      <c r="G6" s="18">
        <f t="shared" ref="G6:G22" si="1">F6*0.5</f>
        <v>45.783</v>
      </c>
      <c r="H6" s="18">
        <f t="shared" ref="H6:H22" si="2">E6+G6</f>
        <v>84.658</v>
      </c>
      <c r="I6" s="29">
        <f t="shared" ref="I6:I22" si="3">RANK(H6,$H$6:$H$22)</f>
        <v>1</v>
      </c>
      <c r="J6" s="43" t="s">
        <v>33</v>
      </c>
    </row>
    <row r="7" s="44" customFormat="1" ht="23.1" customHeight="1" spans="1:10">
      <c r="A7" s="15" t="s">
        <v>662</v>
      </c>
      <c r="B7" s="19" t="s">
        <v>665</v>
      </c>
      <c r="C7" s="19" t="s">
        <v>666</v>
      </c>
      <c r="D7" s="20">
        <v>152</v>
      </c>
      <c r="E7" s="18">
        <f t="shared" si="0"/>
        <v>38</v>
      </c>
      <c r="F7" s="18">
        <v>88.07</v>
      </c>
      <c r="G7" s="18">
        <f t="shared" si="1"/>
        <v>44.035</v>
      </c>
      <c r="H7" s="18">
        <f t="shared" si="2"/>
        <v>82.035</v>
      </c>
      <c r="I7" s="29">
        <f t="shared" si="3"/>
        <v>2</v>
      </c>
      <c r="J7" s="43" t="s">
        <v>33</v>
      </c>
    </row>
    <row r="8" s="44" customFormat="1" ht="23.1" customHeight="1" spans="1:10">
      <c r="A8" s="15" t="s">
        <v>662</v>
      </c>
      <c r="B8" s="19" t="s">
        <v>667</v>
      </c>
      <c r="C8" s="19" t="s">
        <v>668</v>
      </c>
      <c r="D8" s="20">
        <v>152</v>
      </c>
      <c r="E8" s="18">
        <f t="shared" si="0"/>
        <v>38</v>
      </c>
      <c r="F8" s="18">
        <v>84.45</v>
      </c>
      <c r="G8" s="18">
        <f t="shared" si="1"/>
        <v>42.225</v>
      </c>
      <c r="H8" s="18">
        <f t="shared" si="2"/>
        <v>80.225</v>
      </c>
      <c r="I8" s="29">
        <f t="shared" si="3"/>
        <v>3</v>
      </c>
      <c r="J8" s="43" t="s">
        <v>33</v>
      </c>
    </row>
    <row r="9" s="44" customFormat="1" ht="23.1" customHeight="1" spans="1:10">
      <c r="A9" s="15" t="s">
        <v>662</v>
      </c>
      <c r="B9" s="19" t="s">
        <v>669</v>
      </c>
      <c r="C9" s="19" t="s">
        <v>670</v>
      </c>
      <c r="D9" s="20">
        <v>147.5</v>
      </c>
      <c r="E9" s="18">
        <f t="shared" si="0"/>
        <v>36.875</v>
      </c>
      <c r="F9" s="18">
        <v>85.162</v>
      </c>
      <c r="G9" s="18">
        <f t="shared" si="1"/>
        <v>42.581</v>
      </c>
      <c r="H9" s="18">
        <f t="shared" si="2"/>
        <v>79.456</v>
      </c>
      <c r="I9" s="29">
        <f t="shared" si="3"/>
        <v>4</v>
      </c>
      <c r="J9" s="43" t="s">
        <v>33</v>
      </c>
    </row>
    <row r="10" s="44" customFormat="1" ht="23.1" customHeight="1" spans="1:10">
      <c r="A10" s="15" t="s">
        <v>662</v>
      </c>
      <c r="B10" s="19" t="s">
        <v>671</v>
      </c>
      <c r="C10" s="19" t="s">
        <v>672</v>
      </c>
      <c r="D10" s="20">
        <v>136.5</v>
      </c>
      <c r="E10" s="18">
        <f t="shared" si="0"/>
        <v>34.125</v>
      </c>
      <c r="F10" s="18">
        <v>89.026</v>
      </c>
      <c r="G10" s="18">
        <f t="shared" si="1"/>
        <v>44.513</v>
      </c>
      <c r="H10" s="18">
        <f t="shared" si="2"/>
        <v>78.638</v>
      </c>
      <c r="I10" s="29">
        <f t="shared" si="3"/>
        <v>5</v>
      </c>
      <c r="J10" s="43" t="s">
        <v>33</v>
      </c>
    </row>
    <row r="11" s="44" customFormat="1" ht="23.1" customHeight="1" spans="1:10">
      <c r="A11" s="15" t="s">
        <v>662</v>
      </c>
      <c r="B11" s="19" t="s">
        <v>673</v>
      </c>
      <c r="C11" s="19" t="s">
        <v>674</v>
      </c>
      <c r="D11" s="20">
        <v>133.5</v>
      </c>
      <c r="E11" s="18">
        <f t="shared" si="0"/>
        <v>33.375</v>
      </c>
      <c r="F11" s="18">
        <v>89.882</v>
      </c>
      <c r="G11" s="18">
        <f t="shared" si="1"/>
        <v>44.941</v>
      </c>
      <c r="H11" s="18">
        <f t="shared" si="2"/>
        <v>78.316</v>
      </c>
      <c r="I11" s="29">
        <f t="shared" si="3"/>
        <v>6</v>
      </c>
      <c r="J11" s="43" t="s">
        <v>33</v>
      </c>
    </row>
    <row r="12" s="44" customFormat="1" ht="23.1" customHeight="1" spans="1:10">
      <c r="A12" s="15" t="s">
        <v>662</v>
      </c>
      <c r="B12" s="19" t="s">
        <v>675</v>
      </c>
      <c r="C12" s="19" t="s">
        <v>676</v>
      </c>
      <c r="D12" s="20">
        <v>143</v>
      </c>
      <c r="E12" s="18">
        <f t="shared" si="0"/>
        <v>35.75</v>
      </c>
      <c r="F12" s="18">
        <v>85.112</v>
      </c>
      <c r="G12" s="18">
        <f t="shared" si="1"/>
        <v>42.556</v>
      </c>
      <c r="H12" s="18">
        <f t="shared" si="2"/>
        <v>78.306</v>
      </c>
      <c r="I12" s="29">
        <f t="shared" si="3"/>
        <v>7</v>
      </c>
      <c r="J12" s="43" t="s">
        <v>33</v>
      </c>
    </row>
    <row r="13" s="44" customFormat="1" ht="23.1" customHeight="1" spans="1:10">
      <c r="A13" s="15" t="s">
        <v>662</v>
      </c>
      <c r="B13" s="19" t="s">
        <v>677</v>
      </c>
      <c r="C13" s="19" t="s">
        <v>678</v>
      </c>
      <c r="D13" s="20">
        <v>144.5</v>
      </c>
      <c r="E13" s="18">
        <f t="shared" si="0"/>
        <v>36.125</v>
      </c>
      <c r="F13" s="18">
        <v>83.62</v>
      </c>
      <c r="G13" s="18">
        <f t="shared" si="1"/>
        <v>41.81</v>
      </c>
      <c r="H13" s="18">
        <f t="shared" si="2"/>
        <v>77.935</v>
      </c>
      <c r="I13" s="29">
        <f t="shared" si="3"/>
        <v>8</v>
      </c>
      <c r="J13" s="43"/>
    </row>
    <row r="14" s="44" customFormat="1" ht="23.1" customHeight="1" spans="1:10">
      <c r="A14" s="15" t="s">
        <v>662</v>
      </c>
      <c r="B14" s="19" t="s">
        <v>679</v>
      </c>
      <c r="C14" s="19" t="s">
        <v>680</v>
      </c>
      <c r="D14" s="20">
        <v>131</v>
      </c>
      <c r="E14" s="18">
        <f t="shared" si="0"/>
        <v>32.75</v>
      </c>
      <c r="F14" s="18">
        <v>86.814</v>
      </c>
      <c r="G14" s="18">
        <f t="shared" si="1"/>
        <v>43.407</v>
      </c>
      <c r="H14" s="18">
        <f t="shared" si="2"/>
        <v>76.157</v>
      </c>
      <c r="I14" s="29">
        <f t="shared" si="3"/>
        <v>9</v>
      </c>
      <c r="J14" s="43"/>
    </row>
    <row r="15" s="44" customFormat="1" ht="23.1" customHeight="1" spans="1:10">
      <c r="A15" s="15" t="s">
        <v>662</v>
      </c>
      <c r="B15" s="19" t="s">
        <v>681</v>
      </c>
      <c r="C15" s="19" t="s">
        <v>682</v>
      </c>
      <c r="D15" s="20">
        <v>134</v>
      </c>
      <c r="E15" s="18">
        <f t="shared" si="0"/>
        <v>33.5</v>
      </c>
      <c r="F15" s="18">
        <v>84.892</v>
      </c>
      <c r="G15" s="18">
        <f t="shared" si="1"/>
        <v>42.446</v>
      </c>
      <c r="H15" s="18">
        <f t="shared" si="2"/>
        <v>75.946</v>
      </c>
      <c r="I15" s="29">
        <f t="shared" si="3"/>
        <v>10</v>
      </c>
      <c r="J15" s="43"/>
    </row>
    <row r="16" s="44" customFormat="1" ht="23.1" customHeight="1" spans="1:10">
      <c r="A16" s="15" t="s">
        <v>662</v>
      </c>
      <c r="B16" s="19" t="s">
        <v>683</v>
      </c>
      <c r="C16" s="19" t="s">
        <v>684</v>
      </c>
      <c r="D16" s="20">
        <v>140</v>
      </c>
      <c r="E16" s="18">
        <f t="shared" si="0"/>
        <v>35</v>
      </c>
      <c r="F16" s="18">
        <v>81.45</v>
      </c>
      <c r="G16" s="18">
        <f t="shared" si="1"/>
        <v>40.725</v>
      </c>
      <c r="H16" s="18">
        <f t="shared" si="2"/>
        <v>75.725</v>
      </c>
      <c r="I16" s="29">
        <f t="shared" si="3"/>
        <v>11</v>
      </c>
      <c r="J16" s="43"/>
    </row>
    <row r="17" s="44" customFormat="1" ht="23.1" customHeight="1" spans="1:10">
      <c r="A17" s="15" t="s">
        <v>662</v>
      </c>
      <c r="B17" s="19" t="s">
        <v>685</v>
      </c>
      <c r="C17" s="19" t="s">
        <v>686</v>
      </c>
      <c r="D17" s="20">
        <v>132</v>
      </c>
      <c r="E17" s="18">
        <f t="shared" si="0"/>
        <v>33</v>
      </c>
      <c r="F17" s="18">
        <v>84.32</v>
      </c>
      <c r="G17" s="18">
        <f t="shared" si="1"/>
        <v>42.16</v>
      </c>
      <c r="H17" s="18">
        <f t="shared" si="2"/>
        <v>75.16</v>
      </c>
      <c r="I17" s="29">
        <f t="shared" si="3"/>
        <v>12</v>
      </c>
      <c r="J17" s="43"/>
    </row>
    <row r="18" s="44" customFormat="1" ht="23.1" customHeight="1" spans="1:10">
      <c r="A18" s="15" t="s">
        <v>662</v>
      </c>
      <c r="B18" s="19" t="s">
        <v>687</v>
      </c>
      <c r="C18" s="19" t="s">
        <v>688</v>
      </c>
      <c r="D18" s="20">
        <v>129</v>
      </c>
      <c r="E18" s="18">
        <f t="shared" si="0"/>
        <v>32.25</v>
      </c>
      <c r="F18" s="18">
        <v>84.76</v>
      </c>
      <c r="G18" s="18">
        <f t="shared" si="1"/>
        <v>42.38</v>
      </c>
      <c r="H18" s="18">
        <f t="shared" si="2"/>
        <v>74.63</v>
      </c>
      <c r="I18" s="29">
        <f t="shared" si="3"/>
        <v>13</v>
      </c>
      <c r="J18" s="43"/>
    </row>
    <row r="19" s="44" customFormat="1" ht="23.1" customHeight="1" spans="1:10">
      <c r="A19" s="15" t="s">
        <v>662</v>
      </c>
      <c r="B19" s="19" t="s">
        <v>689</v>
      </c>
      <c r="C19" s="19" t="s">
        <v>690</v>
      </c>
      <c r="D19" s="20">
        <v>135.5</v>
      </c>
      <c r="E19" s="18">
        <f t="shared" si="0"/>
        <v>33.875</v>
      </c>
      <c r="F19" s="18">
        <v>80.496</v>
      </c>
      <c r="G19" s="18">
        <f t="shared" si="1"/>
        <v>40.248</v>
      </c>
      <c r="H19" s="18">
        <f t="shared" si="2"/>
        <v>74.123</v>
      </c>
      <c r="I19" s="29">
        <f t="shared" si="3"/>
        <v>14</v>
      </c>
      <c r="J19" s="43"/>
    </row>
    <row r="20" s="44" customFormat="1" ht="23.1" customHeight="1" spans="1:10">
      <c r="A20" s="15" t="s">
        <v>662</v>
      </c>
      <c r="B20" s="19" t="s">
        <v>691</v>
      </c>
      <c r="C20" s="19" t="s">
        <v>692</v>
      </c>
      <c r="D20" s="20">
        <v>128.5</v>
      </c>
      <c r="E20" s="18">
        <f t="shared" si="0"/>
        <v>32.125</v>
      </c>
      <c r="F20" s="18">
        <v>82.226</v>
      </c>
      <c r="G20" s="18">
        <f t="shared" si="1"/>
        <v>41.113</v>
      </c>
      <c r="H20" s="18">
        <f t="shared" si="2"/>
        <v>73.238</v>
      </c>
      <c r="I20" s="29">
        <f t="shared" si="3"/>
        <v>15</v>
      </c>
      <c r="J20" s="43"/>
    </row>
    <row r="21" s="44" customFormat="1" ht="23.1" customHeight="1" spans="1:10">
      <c r="A21" s="15" t="s">
        <v>662</v>
      </c>
      <c r="B21" s="19" t="s">
        <v>693</v>
      </c>
      <c r="C21" s="19" t="s">
        <v>694</v>
      </c>
      <c r="D21" s="20">
        <v>130</v>
      </c>
      <c r="E21" s="18">
        <f t="shared" si="0"/>
        <v>32.5</v>
      </c>
      <c r="F21" s="18">
        <v>77.634</v>
      </c>
      <c r="G21" s="18">
        <f t="shared" si="1"/>
        <v>38.817</v>
      </c>
      <c r="H21" s="18">
        <f t="shared" si="2"/>
        <v>71.317</v>
      </c>
      <c r="I21" s="29">
        <f t="shared" si="3"/>
        <v>16</v>
      </c>
      <c r="J21" s="43"/>
    </row>
    <row r="22" s="44" customFormat="1" ht="23.1" customHeight="1" spans="1:10">
      <c r="A22" s="21" t="s">
        <v>662</v>
      </c>
      <c r="B22" s="22" t="s">
        <v>695</v>
      </c>
      <c r="C22" s="22" t="s">
        <v>696</v>
      </c>
      <c r="D22" s="23">
        <v>130.5</v>
      </c>
      <c r="E22" s="24">
        <f t="shared" si="0"/>
        <v>32.625</v>
      </c>
      <c r="F22" s="24">
        <v>0</v>
      </c>
      <c r="G22" s="24">
        <f t="shared" si="1"/>
        <v>0</v>
      </c>
      <c r="H22" s="24">
        <f t="shared" si="2"/>
        <v>32.625</v>
      </c>
      <c r="I22" s="32">
        <f t="shared" si="3"/>
        <v>17</v>
      </c>
      <c r="J22" s="92" t="s">
        <v>443</v>
      </c>
    </row>
    <row r="24" s="5" customFormat="1" ht="18.75" spans="1:5">
      <c r="A24" s="5" t="s">
        <v>150</v>
      </c>
      <c r="B24" s="91"/>
      <c r="C24" s="5" t="s">
        <v>151</v>
      </c>
      <c r="D24" s="91"/>
      <c r="E24" s="91" t="s">
        <v>152</v>
      </c>
    </row>
    <row r="25" s="5" customFormat="1" ht="18.75" spans="1:5">
      <c r="A25" s="5" t="s">
        <v>153</v>
      </c>
      <c r="B25" s="91"/>
      <c r="D25" s="91"/>
      <c r="E25" s="91" t="s">
        <v>154</v>
      </c>
    </row>
    <row r="26" s="5" customFormat="1" ht="18.75" spans="2:7">
      <c r="B26" s="91"/>
      <c r="D26" s="25">
        <v>44383</v>
      </c>
      <c r="E26" s="26"/>
      <c r="F26" s="26"/>
      <c r="G26" s="26"/>
    </row>
  </sheetData>
  <mergeCells count="6">
    <mergeCell ref="A1:J1"/>
    <mergeCell ref="A2:J2"/>
    <mergeCell ref="A3:B3"/>
    <mergeCell ref="C3:E3"/>
    <mergeCell ref="F3:G3"/>
    <mergeCell ref="D26:G2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C6" sqref="C6:C9"/>
    </sheetView>
  </sheetViews>
  <sheetFormatPr defaultColWidth="9" defaultRowHeight="13.5"/>
  <cols>
    <col min="1" max="1" width="18.5" customWidth="1"/>
    <col min="2" max="2" width="10.25" customWidth="1"/>
    <col min="3" max="3" width="25.625" customWidth="1"/>
    <col min="5" max="5" width="15.75" customWidth="1"/>
    <col min="6" max="6" width="9.75" customWidth="1"/>
    <col min="7" max="7" width="12.875" customWidth="1"/>
    <col min="8" max="8" width="9.25"/>
    <col min="10" max="10" width="9.75" customWidth="1"/>
  </cols>
  <sheetData>
    <row r="1" s="1" customFormat="1" ht="42" customHeight="1" spans="1:10">
      <c r="A1" s="6" t="s">
        <v>697</v>
      </c>
      <c r="B1" s="6"/>
      <c r="C1" s="6"/>
      <c r="D1" s="6"/>
      <c r="E1" s="6"/>
      <c r="F1" s="6"/>
      <c r="G1" s="6"/>
      <c r="H1" s="6"/>
      <c r="I1" s="6"/>
      <c r="J1" s="6"/>
    </row>
    <row r="2" s="2" customFormat="1" ht="53.25" customHeight="1" spans="1:10">
      <c r="A2" s="7" t="s">
        <v>1</v>
      </c>
      <c r="B2" s="7"/>
      <c r="C2" s="7"/>
      <c r="D2" s="7"/>
      <c r="E2" s="7"/>
      <c r="F2" s="7"/>
      <c r="G2" s="7"/>
      <c r="H2" s="7"/>
      <c r="I2" s="7"/>
      <c r="J2" s="7"/>
    </row>
    <row r="3" s="3" customFormat="1" ht="34.5" customHeight="1" spans="1:8">
      <c r="A3" s="8" t="s">
        <v>698</v>
      </c>
      <c r="B3" s="8"/>
      <c r="C3" s="9" t="s">
        <v>558</v>
      </c>
      <c r="D3" s="9"/>
      <c r="E3" s="9"/>
      <c r="F3" s="9" t="s">
        <v>427</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699</v>
      </c>
      <c r="F5" s="79">
        <v>3</v>
      </c>
      <c r="G5" s="80" t="s">
        <v>700</v>
      </c>
      <c r="H5" s="80" t="s">
        <v>195</v>
      </c>
      <c r="I5" s="79">
        <v>6</v>
      </c>
      <c r="J5" s="87">
        <v>7</v>
      </c>
    </row>
    <row r="6" s="1" customFormat="1" ht="30.75" customHeight="1" spans="1:10">
      <c r="A6" s="81" t="s">
        <v>701</v>
      </c>
      <c r="B6" s="16" t="s">
        <v>702</v>
      </c>
      <c r="C6" s="16" t="s">
        <v>703</v>
      </c>
      <c r="D6" s="17">
        <v>143.5</v>
      </c>
      <c r="E6" s="82">
        <f t="shared" ref="E6:E9" si="0">D6*0.25</f>
        <v>35.875</v>
      </c>
      <c r="F6" s="18">
        <v>88.76</v>
      </c>
      <c r="G6" s="18">
        <f t="shared" ref="G6:G9" si="1">F6*0.5</f>
        <v>44.38</v>
      </c>
      <c r="H6" s="18">
        <f t="shared" ref="H6:H9" si="2">E6+G6</f>
        <v>80.255</v>
      </c>
      <c r="I6" s="29">
        <f t="shared" ref="I6:I9" si="3">RANK(H6,$H$6:$H$9)</f>
        <v>1</v>
      </c>
      <c r="J6" s="87" t="s">
        <v>33</v>
      </c>
    </row>
    <row r="7" s="1" customFormat="1" ht="30.75" customHeight="1" spans="1:10">
      <c r="A7" s="13" t="s">
        <v>701</v>
      </c>
      <c r="B7" s="83" t="s">
        <v>704</v>
      </c>
      <c r="C7" s="83" t="s">
        <v>705</v>
      </c>
      <c r="D7" s="84">
        <v>120.5</v>
      </c>
      <c r="E7" s="82">
        <f t="shared" si="0"/>
        <v>30.125</v>
      </c>
      <c r="F7" s="18">
        <v>84.12</v>
      </c>
      <c r="G7" s="18">
        <f t="shared" si="1"/>
        <v>42.06</v>
      </c>
      <c r="H7" s="18">
        <f t="shared" si="2"/>
        <v>72.185</v>
      </c>
      <c r="I7" s="29">
        <f t="shared" si="3"/>
        <v>2</v>
      </c>
      <c r="J7" s="87" t="s">
        <v>33</v>
      </c>
    </row>
    <row r="8" s="1" customFormat="1" ht="30.75" customHeight="1" spans="1:10">
      <c r="A8" s="81" t="s">
        <v>701</v>
      </c>
      <c r="B8" s="83" t="s">
        <v>706</v>
      </c>
      <c r="C8" s="83" t="s">
        <v>707</v>
      </c>
      <c r="D8" s="84">
        <v>120</v>
      </c>
      <c r="E8" s="82">
        <f t="shared" si="0"/>
        <v>30</v>
      </c>
      <c r="F8" s="18">
        <v>78.56</v>
      </c>
      <c r="G8" s="18">
        <f t="shared" si="1"/>
        <v>39.28</v>
      </c>
      <c r="H8" s="18">
        <f t="shared" si="2"/>
        <v>69.28</v>
      </c>
      <c r="I8" s="29">
        <f t="shared" si="3"/>
        <v>3</v>
      </c>
      <c r="J8" s="28" t="s">
        <v>33</v>
      </c>
    </row>
    <row r="9" s="4" customFormat="1" ht="35.25" customHeight="1" spans="1:10">
      <c r="A9" s="34" t="s">
        <v>701</v>
      </c>
      <c r="B9" s="22" t="s">
        <v>708</v>
      </c>
      <c r="C9" s="22" t="s">
        <v>709</v>
      </c>
      <c r="D9" s="23">
        <v>82</v>
      </c>
      <c r="E9" s="24">
        <f t="shared" si="0"/>
        <v>20.5</v>
      </c>
      <c r="F9" s="24">
        <v>80.18</v>
      </c>
      <c r="G9" s="24">
        <f t="shared" si="1"/>
        <v>40.09</v>
      </c>
      <c r="H9" s="24">
        <f t="shared" si="2"/>
        <v>60.59</v>
      </c>
      <c r="I9" s="32">
        <f t="shared" si="3"/>
        <v>4</v>
      </c>
      <c r="J9" s="38"/>
    </row>
    <row r="11" s="5" customFormat="1" ht="18.75" spans="1:5">
      <c r="A11" s="5" t="s">
        <v>150</v>
      </c>
      <c r="C11" s="5" t="s">
        <v>151</v>
      </c>
      <c r="E11" s="5" t="s">
        <v>152</v>
      </c>
    </row>
    <row r="12" s="5" customFormat="1" ht="18.75"/>
    <row r="13" s="5" customFormat="1" ht="18.75" spans="1:5">
      <c r="A13" s="5" t="s">
        <v>153</v>
      </c>
      <c r="E13" s="5" t="s">
        <v>154</v>
      </c>
    </row>
    <row r="14" s="5" customFormat="1" ht="18.75"/>
    <row r="15" s="5" customFormat="1" ht="18.75"/>
    <row r="16" s="5" customFormat="1" ht="18.75" spans="4:7">
      <c r="D16" s="25">
        <v>44383</v>
      </c>
      <c r="E16" s="26"/>
      <c r="F16" s="26"/>
      <c r="G16" s="26"/>
    </row>
  </sheetData>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C6" sqref="C6:C9"/>
    </sheetView>
  </sheetViews>
  <sheetFormatPr defaultColWidth="9" defaultRowHeight="13.5"/>
  <cols>
    <col min="1" max="1" width="18.5" customWidth="1"/>
    <col min="2" max="2" width="9" customWidth="1"/>
    <col min="3" max="3" width="22.625" customWidth="1"/>
    <col min="4" max="4" width="10.375" customWidth="1"/>
    <col min="5" max="5" width="12.375" customWidth="1"/>
    <col min="6" max="6" width="11.375" customWidth="1"/>
    <col min="7" max="7" width="12.375" customWidth="1"/>
    <col min="8" max="8" width="12.125" customWidth="1"/>
    <col min="10" max="10" width="10" customWidth="1"/>
  </cols>
  <sheetData>
    <row r="1" s="1" customFormat="1" ht="42" customHeight="1" spans="1:10">
      <c r="A1" s="6" t="s">
        <v>710</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711</v>
      </c>
      <c r="B3" s="8"/>
      <c r="C3" s="9" t="s">
        <v>558</v>
      </c>
      <c r="D3" s="9"/>
      <c r="E3" s="9"/>
      <c r="F3" s="9" t="s">
        <v>543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10" t="s">
        <v>21</v>
      </c>
      <c r="B5" s="13" t="s">
        <v>22</v>
      </c>
      <c r="C5" s="13" t="s">
        <v>23</v>
      </c>
      <c r="D5" s="14">
        <v>1</v>
      </c>
      <c r="E5" s="13" t="s">
        <v>193</v>
      </c>
      <c r="F5" s="14">
        <v>3</v>
      </c>
      <c r="G5" s="13" t="s">
        <v>194</v>
      </c>
      <c r="H5" s="80" t="s">
        <v>195</v>
      </c>
      <c r="I5" s="79">
        <v>6</v>
      </c>
      <c r="J5" s="87">
        <v>7</v>
      </c>
    </row>
    <row r="6" s="1" customFormat="1" ht="30.75" customHeight="1" spans="1:10">
      <c r="A6" s="111" t="s">
        <v>504</v>
      </c>
      <c r="B6" s="69" t="s">
        <v>712</v>
      </c>
      <c r="C6" s="69" t="s">
        <v>713</v>
      </c>
      <c r="D6" s="70">
        <v>164.5</v>
      </c>
      <c r="E6" s="112">
        <f t="shared" ref="E6:E9" si="0">D6*0.25</f>
        <v>41.125</v>
      </c>
      <c r="F6" s="112">
        <v>87.738</v>
      </c>
      <c r="G6" s="112">
        <f t="shared" ref="G6:G9" si="1">F6*0.5</f>
        <v>43.869</v>
      </c>
      <c r="H6" s="71">
        <f t="shared" ref="H6:H9" si="2">E6+G6</f>
        <v>84.994</v>
      </c>
      <c r="I6" s="76">
        <f t="shared" ref="I6:I9" si="3">RANK(H6,$H$6:$H$9)</f>
        <v>1</v>
      </c>
      <c r="J6" s="101" t="s">
        <v>33</v>
      </c>
    </row>
    <row r="7" s="1" customFormat="1" ht="30.75" customHeight="1" spans="1:10">
      <c r="A7" s="68" t="s">
        <v>504</v>
      </c>
      <c r="B7" s="95" t="s">
        <v>714</v>
      </c>
      <c r="C7" s="95" t="s">
        <v>715</v>
      </c>
      <c r="D7" s="96">
        <v>134</v>
      </c>
      <c r="E7" s="71">
        <f t="shared" si="0"/>
        <v>33.5</v>
      </c>
      <c r="F7" s="71">
        <v>86.662</v>
      </c>
      <c r="G7" s="71">
        <f t="shared" si="1"/>
        <v>43.331</v>
      </c>
      <c r="H7" s="71">
        <f t="shared" si="2"/>
        <v>76.831</v>
      </c>
      <c r="I7" s="76">
        <f t="shared" si="3"/>
        <v>2</v>
      </c>
      <c r="J7" s="101" t="s">
        <v>33</v>
      </c>
    </row>
    <row r="8" s="1" customFormat="1" ht="30.75" customHeight="1" spans="1:10">
      <c r="A8" s="111" t="s">
        <v>504</v>
      </c>
      <c r="B8" s="95" t="s">
        <v>716</v>
      </c>
      <c r="C8" s="95" t="s">
        <v>717</v>
      </c>
      <c r="D8" s="96">
        <v>130</v>
      </c>
      <c r="E8" s="112">
        <f t="shared" si="0"/>
        <v>32.5</v>
      </c>
      <c r="F8" s="112">
        <v>86.656</v>
      </c>
      <c r="G8" s="112">
        <f t="shared" si="1"/>
        <v>43.328</v>
      </c>
      <c r="H8" s="112">
        <f t="shared" si="2"/>
        <v>75.828</v>
      </c>
      <c r="I8" s="113">
        <f t="shared" si="3"/>
        <v>3</v>
      </c>
      <c r="J8" s="114"/>
    </row>
    <row r="9" s="49" customFormat="1" ht="31.5" customHeight="1" spans="1:10">
      <c r="A9" s="72" t="s">
        <v>504</v>
      </c>
      <c r="B9" s="99" t="s">
        <v>718</v>
      </c>
      <c r="C9" s="99" t="s">
        <v>95</v>
      </c>
      <c r="D9" s="100">
        <v>119</v>
      </c>
      <c r="E9" s="63">
        <f t="shared" si="0"/>
        <v>29.75</v>
      </c>
      <c r="F9" s="63">
        <v>84.046</v>
      </c>
      <c r="G9" s="63">
        <f t="shared" si="1"/>
        <v>42.023</v>
      </c>
      <c r="H9" s="63">
        <f t="shared" si="2"/>
        <v>71.773</v>
      </c>
      <c r="I9" s="64">
        <f t="shared" si="3"/>
        <v>4</v>
      </c>
      <c r="J9" s="65"/>
    </row>
    <row r="11" s="50" customFormat="1" ht="18.75" spans="1:5">
      <c r="A11" s="50" t="s">
        <v>150</v>
      </c>
      <c r="C11" s="50" t="s">
        <v>151</v>
      </c>
      <c r="E11" s="50" t="s">
        <v>152</v>
      </c>
    </row>
    <row r="12" s="50" customFormat="1" ht="18.75"/>
    <row r="13" s="50" customFormat="1" ht="18.75" spans="1:5">
      <c r="A13" s="50" t="s">
        <v>153</v>
      </c>
      <c r="E13" s="50" t="s">
        <v>154</v>
      </c>
    </row>
    <row r="14" s="50" customFormat="1" ht="18.75"/>
    <row r="15" s="50" customFormat="1" ht="18.75"/>
    <row r="16" s="50" customFormat="1" ht="18.75" spans="4:7">
      <c r="D16" s="58">
        <v>44383</v>
      </c>
      <c r="E16" s="59"/>
      <c r="F16" s="59"/>
      <c r="G16" s="59"/>
    </row>
  </sheetData>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C6" sqref="C6"/>
    </sheetView>
  </sheetViews>
  <sheetFormatPr defaultColWidth="9" defaultRowHeight="13.5"/>
  <cols>
    <col min="1" max="1" width="15.875" customWidth="1"/>
    <col min="2" max="2" width="14.625" style="67" customWidth="1"/>
    <col min="3" max="3" width="26.125" customWidth="1"/>
    <col min="4" max="4" width="12.125" style="67" customWidth="1"/>
    <col min="5" max="5" width="14" style="67" customWidth="1"/>
    <col min="6" max="6" width="11.125" customWidth="1"/>
    <col min="7" max="7" width="12.625" customWidth="1"/>
    <col min="8" max="8" width="11.25" customWidth="1"/>
  </cols>
  <sheetData>
    <row r="1" s="1" customFormat="1" ht="27.75" customHeight="1" spans="1:10">
      <c r="A1" s="6" t="s">
        <v>190</v>
      </c>
      <c r="B1" s="6"/>
      <c r="C1" s="6"/>
      <c r="D1" s="6"/>
      <c r="E1" s="6"/>
      <c r="F1" s="6"/>
      <c r="G1" s="6"/>
      <c r="H1" s="6"/>
      <c r="I1" s="6"/>
      <c r="J1" s="6"/>
    </row>
    <row r="2" s="2" customFormat="1" ht="35.25" customHeight="1" spans="1:10">
      <c r="A2" s="7" t="s">
        <v>1</v>
      </c>
      <c r="B2" s="7"/>
      <c r="C2" s="7"/>
      <c r="D2" s="7"/>
      <c r="E2" s="7"/>
      <c r="F2" s="7"/>
      <c r="G2" s="7"/>
      <c r="H2" s="7"/>
      <c r="I2" s="7"/>
      <c r="J2" s="7"/>
    </row>
    <row r="3" s="3" customFormat="1" ht="24.75" customHeight="1" spans="1:8">
      <c r="A3" s="8" t="s">
        <v>191</v>
      </c>
      <c r="B3" s="8"/>
      <c r="C3" s="9" t="s">
        <v>192</v>
      </c>
      <c r="D3" s="9"/>
      <c r="E3" s="9"/>
      <c r="F3" s="9" t="s">
        <v>158</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20.1" customHeight="1" spans="1:10">
      <c r="A5" s="12" t="s">
        <v>21</v>
      </c>
      <c r="B5" s="13" t="s">
        <v>22</v>
      </c>
      <c r="C5" s="13" t="s">
        <v>23</v>
      </c>
      <c r="D5" s="14">
        <v>1</v>
      </c>
      <c r="E5" s="13" t="s">
        <v>193</v>
      </c>
      <c r="F5" s="14">
        <v>3</v>
      </c>
      <c r="G5" s="13" t="s">
        <v>194</v>
      </c>
      <c r="H5" s="13" t="s">
        <v>195</v>
      </c>
      <c r="I5" s="14">
        <v>6</v>
      </c>
      <c r="J5" s="28">
        <v>7</v>
      </c>
    </row>
    <row r="6" s="66" customFormat="1" ht="20.1" customHeight="1" spans="1:10">
      <c r="A6" s="68" t="s">
        <v>196</v>
      </c>
      <c r="B6" s="95" t="s">
        <v>197</v>
      </c>
      <c r="C6" s="95" t="s">
        <v>198</v>
      </c>
      <c r="D6" s="96">
        <v>156.5</v>
      </c>
      <c r="E6" s="71">
        <f t="shared" ref="E6:E18" si="0">D6*0.25</f>
        <v>39.125</v>
      </c>
      <c r="F6" s="71">
        <v>84.267</v>
      </c>
      <c r="G6" s="71">
        <f t="shared" ref="G6:G18" si="1">F6*0.5</f>
        <v>42.1335</v>
      </c>
      <c r="H6" s="71">
        <f t="shared" ref="H6:H18" si="2">E6+G6</f>
        <v>81.2585</v>
      </c>
      <c r="I6" s="76">
        <f t="shared" ref="I6:I18" si="3">RANK(H6,$H$6:$H$18)</f>
        <v>1</v>
      </c>
      <c r="J6" s="77" t="s">
        <v>33</v>
      </c>
    </row>
    <row r="7" s="66" customFormat="1" ht="20.1" customHeight="1" spans="1:10">
      <c r="A7" s="68" t="s">
        <v>196</v>
      </c>
      <c r="B7" s="95" t="s">
        <v>199</v>
      </c>
      <c r="C7" s="95" t="s">
        <v>200</v>
      </c>
      <c r="D7" s="96">
        <v>137.5</v>
      </c>
      <c r="E7" s="71">
        <f t="shared" si="0"/>
        <v>34.375</v>
      </c>
      <c r="F7" s="71">
        <v>86.73</v>
      </c>
      <c r="G7" s="71">
        <f t="shared" si="1"/>
        <v>43.365</v>
      </c>
      <c r="H7" s="71">
        <f t="shared" si="2"/>
        <v>77.74</v>
      </c>
      <c r="I7" s="76">
        <f t="shared" si="3"/>
        <v>2</v>
      </c>
      <c r="J7" s="77" t="s">
        <v>33</v>
      </c>
    </row>
    <row r="8" s="66" customFormat="1" ht="20.1" customHeight="1" spans="1:10">
      <c r="A8" s="68" t="s">
        <v>196</v>
      </c>
      <c r="B8" s="95" t="s">
        <v>201</v>
      </c>
      <c r="C8" s="95" t="s">
        <v>202</v>
      </c>
      <c r="D8" s="96">
        <v>131.5</v>
      </c>
      <c r="E8" s="71">
        <f t="shared" si="0"/>
        <v>32.875</v>
      </c>
      <c r="F8" s="71">
        <v>84.367</v>
      </c>
      <c r="G8" s="71">
        <f t="shared" si="1"/>
        <v>42.1835</v>
      </c>
      <c r="H8" s="71">
        <f t="shared" si="2"/>
        <v>75.0585</v>
      </c>
      <c r="I8" s="76">
        <f t="shared" si="3"/>
        <v>3</v>
      </c>
      <c r="J8" s="77" t="s">
        <v>33</v>
      </c>
    </row>
    <row r="9" s="66" customFormat="1" ht="20.1" customHeight="1" spans="1:10">
      <c r="A9" s="68" t="s">
        <v>196</v>
      </c>
      <c r="B9" s="95" t="s">
        <v>203</v>
      </c>
      <c r="C9" s="95" t="s">
        <v>204</v>
      </c>
      <c r="D9" s="96">
        <v>129.5</v>
      </c>
      <c r="E9" s="71">
        <f t="shared" si="0"/>
        <v>32.375</v>
      </c>
      <c r="F9" s="71">
        <v>84.677</v>
      </c>
      <c r="G9" s="71">
        <f t="shared" si="1"/>
        <v>42.3385</v>
      </c>
      <c r="H9" s="71">
        <f t="shared" si="2"/>
        <v>74.7135</v>
      </c>
      <c r="I9" s="76">
        <f t="shared" si="3"/>
        <v>4</v>
      </c>
      <c r="J9" s="77" t="s">
        <v>33</v>
      </c>
    </row>
    <row r="10" s="66" customFormat="1" ht="20.1" customHeight="1" spans="1:10">
      <c r="A10" s="68" t="s">
        <v>196</v>
      </c>
      <c r="B10" s="95" t="s">
        <v>205</v>
      </c>
      <c r="C10" s="95" t="s">
        <v>206</v>
      </c>
      <c r="D10" s="96">
        <v>126</v>
      </c>
      <c r="E10" s="71">
        <f t="shared" si="0"/>
        <v>31.5</v>
      </c>
      <c r="F10" s="71">
        <v>86.127</v>
      </c>
      <c r="G10" s="71">
        <f t="shared" si="1"/>
        <v>43.0635</v>
      </c>
      <c r="H10" s="71">
        <f t="shared" si="2"/>
        <v>74.5635</v>
      </c>
      <c r="I10" s="76">
        <f t="shared" si="3"/>
        <v>5</v>
      </c>
      <c r="J10" s="77" t="s">
        <v>33</v>
      </c>
    </row>
    <row r="11" s="66" customFormat="1" ht="20.1" customHeight="1" spans="1:10">
      <c r="A11" s="68" t="s">
        <v>196</v>
      </c>
      <c r="B11" s="95" t="s">
        <v>207</v>
      </c>
      <c r="C11" s="95" t="s">
        <v>208</v>
      </c>
      <c r="D11" s="96">
        <v>124.5</v>
      </c>
      <c r="E11" s="71">
        <f t="shared" si="0"/>
        <v>31.125</v>
      </c>
      <c r="F11" s="71">
        <v>84</v>
      </c>
      <c r="G11" s="71">
        <f t="shared" si="1"/>
        <v>42</v>
      </c>
      <c r="H11" s="71">
        <f t="shared" si="2"/>
        <v>73.125</v>
      </c>
      <c r="I11" s="76">
        <f t="shared" si="3"/>
        <v>6</v>
      </c>
      <c r="J11" s="116"/>
    </row>
    <row r="12" s="66" customFormat="1" ht="20.1" customHeight="1" spans="1:10">
      <c r="A12" s="68" t="s">
        <v>196</v>
      </c>
      <c r="B12" s="95" t="s">
        <v>209</v>
      </c>
      <c r="C12" s="95" t="s">
        <v>210</v>
      </c>
      <c r="D12" s="96">
        <v>107.5</v>
      </c>
      <c r="E12" s="71">
        <f t="shared" si="0"/>
        <v>26.875</v>
      </c>
      <c r="F12" s="71">
        <v>88.983</v>
      </c>
      <c r="G12" s="71">
        <f t="shared" si="1"/>
        <v>44.4915</v>
      </c>
      <c r="H12" s="71">
        <f t="shared" si="2"/>
        <v>71.3665</v>
      </c>
      <c r="I12" s="76">
        <f t="shared" si="3"/>
        <v>7</v>
      </c>
      <c r="J12" s="116"/>
    </row>
    <row r="13" s="66" customFormat="1" ht="20.1" customHeight="1" spans="1:10">
      <c r="A13" s="68" t="s">
        <v>196</v>
      </c>
      <c r="B13" s="95" t="s">
        <v>211</v>
      </c>
      <c r="C13" s="95" t="s">
        <v>212</v>
      </c>
      <c r="D13" s="96">
        <v>114.5</v>
      </c>
      <c r="E13" s="71">
        <f t="shared" si="0"/>
        <v>28.625</v>
      </c>
      <c r="F13" s="71">
        <v>83.14</v>
      </c>
      <c r="G13" s="71">
        <f t="shared" si="1"/>
        <v>41.57</v>
      </c>
      <c r="H13" s="71">
        <f t="shared" si="2"/>
        <v>70.195</v>
      </c>
      <c r="I13" s="76">
        <f t="shared" si="3"/>
        <v>8</v>
      </c>
      <c r="J13" s="116"/>
    </row>
    <row r="14" s="66" customFormat="1" ht="20.1" customHeight="1" spans="1:10">
      <c r="A14" s="68" t="s">
        <v>196</v>
      </c>
      <c r="B14" s="95" t="s">
        <v>213</v>
      </c>
      <c r="C14" s="95" t="s">
        <v>214</v>
      </c>
      <c r="D14" s="96">
        <v>112</v>
      </c>
      <c r="E14" s="71">
        <f t="shared" si="0"/>
        <v>28</v>
      </c>
      <c r="F14" s="71">
        <v>77.957</v>
      </c>
      <c r="G14" s="71">
        <f t="shared" si="1"/>
        <v>38.9785</v>
      </c>
      <c r="H14" s="71">
        <f t="shared" si="2"/>
        <v>66.9785</v>
      </c>
      <c r="I14" s="76">
        <f t="shared" si="3"/>
        <v>9</v>
      </c>
      <c r="J14" s="116"/>
    </row>
    <row r="15" s="66" customFormat="1" ht="20.1" customHeight="1" spans="1:10">
      <c r="A15" s="68" t="s">
        <v>196</v>
      </c>
      <c r="B15" s="95" t="s">
        <v>215</v>
      </c>
      <c r="C15" s="95" t="s">
        <v>216</v>
      </c>
      <c r="D15" s="96">
        <v>103.5</v>
      </c>
      <c r="E15" s="71">
        <f t="shared" si="0"/>
        <v>25.875</v>
      </c>
      <c r="F15" s="71">
        <v>80.373</v>
      </c>
      <c r="G15" s="71">
        <f t="shared" si="1"/>
        <v>40.1865</v>
      </c>
      <c r="H15" s="71">
        <f t="shared" si="2"/>
        <v>66.0615</v>
      </c>
      <c r="I15" s="76">
        <f t="shared" si="3"/>
        <v>10</v>
      </c>
      <c r="J15" s="116"/>
    </row>
    <row r="16" s="66" customFormat="1" ht="20.1" customHeight="1" spans="1:10">
      <c r="A16" s="68" t="s">
        <v>196</v>
      </c>
      <c r="B16" s="95" t="s">
        <v>217</v>
      </c>
      <c r="C16" s="95" t="s">
        <v>218</v>
      </c>
      <c r="D16" s="96">
        <v>104.5</v>
      </c>
      <c r="E16" s="71">
        <f t="shared" si="0"/>
        <v>26.125</v>
      </c>
      <c r="F16" s="71">
        <v>77.84</v>
      </c>
      <c r="G16" s="71">
        <f t="shared" si="1"/>
        <v>38.92</v>
      </c>
      <c r="H16" s="71">
        <f t="shared" si="2"/>
        <v>65.045</v>
      </c>
      <c r="I16" s="76">
        <f t="shared" si="3"/>
        <v>11</v>
      </c>
      <c r="J16" s="116"/>
    </row>
    <row r="17" s="66" customFormat="1" ht="20.1" customHeight="1" spans="1:10">
      <c r="A17" s="68" t="s">
        <v>196</v>
      </c>
      <c r="B17" s="95" t="s">
        <v>219</v>
      </c>
      <c r="C17" s="95" t="s">
        <v>220</v>
      </c>
      <c r="D17" s="96">
        <v>101</v>
      </c>
      <c r="E17" s="71">
        <f t="shared" si="0"/>
        <v>25.25</v>
      </c>
      <c r="F17" s="71"/>
      <c r="G17" s="71">
        <f t="shared" si="1"/>
        <v>0</v>
      </c>
      <c r="H17" s="71">
        <f t="shared" si="2"/>
        <v>25.25</v>
      </c>
      <c r="I17" s="76">
        <f t="shared" si="3"/>
        <v>12</v>
      </c>
      <c r="J17" s="116"/>
    </row>
    <row r="18" s="66" customFormat="1" ht="20.1" customHeight="1" spans="1:10">
      <c r="A18" s="72" t="s">
        <v>196</v>
      </c>
      <c r="B18" s="73" t="s">
        <v>221</v>
      </c>
      <c r="C18" s="73" t="s">
        <v>222</v>
      </c>
      <c r="D18" s="74">
        <v>92.5</v>
      </c>
      <c r="E18" s="63">
        <f t="shared" si="0"/>
        <v>23.125</v>
      </c>
      <c r="F18" s="63"/>
      <c r="G18" s="63">
        <f t="shared" si="1"/>
        <v>0</v>
      </c>
      <c r="H18" s="63">
        <f t="shared" si="2"/>
        <v>23.125</v>
      </c>
      <c r="I18" s="64">
        <f t="shared" si="3"/>
        <v>13</v>
      </c>
      <c r="J18" s="117"/>
    </row>
    <row r="20" s="50" customFormat="1" ht="18.75" spans="1:5">
      <c r="A20" s="50" t="s">
        <v>150</v>
      </c>
      <c r="B20" s="75"/>
      <c r="C20" s="50" t="s">
        <v>151</v>
      </c>
      <c r="D20" s="75"/>
      <c r="E20" s="75" t="s">
        <v>152</v>
      </c>
    </row>
    <row r="21" s="50" customFormat="1" ht="18.75" spans="1:10">
      <c r="A21" s="50" t="s">
        <v>153</v>
      </c>
      <c r="B21" s="75"/>
      <c r="D21" s="75"/>
      <c r="E21" s="75" t="s">
        <v>154</v>
      </c>
      <c r="H21" s="136">
        <v>44383</v>
      </c>
      <c r="I21" s="136"/>
      <c r="J21" s="136"/>
    </row>
  </sheetData>
  <mergeCells count="6">
    <mergeCell ref="A1:J1"/>
    <mergeCell ref="A2:J2"/>
    <mergeCell ref="A3:B3"/>
    <mergeCell ref="C3:E3"/>
    <mergeCell ref="F3:G3"/>
    <mergeCell ref="H21:J2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
    </sheetView>
  </sheetViews>
  <sheetFormatPr defaultColWidth="9" defaultRowHeight="13.5"/>
  <cols>
    <col min="1" max="1" width="12" customWidth="1"/>
    <col min="2" max="2" width="11.625" customWidth="1"/>
    <col min="3" max="3" width="21.875" customWidth="1"/>
    <col min="4" max="4" width="10.25" customWidth="1"/>
    <col min="5" max="5" width="14.625" customWidth="1"/>
    <col min="6" max="6" width="10.125" customWidth="1"/>
    <col min="7" max="7" width="13.75" customWidth="1"/>
    <col min="8" max="8" width="10.875" customWidth="1"/>
    <col min="10" max="10" width="10" customWidth="1"/>
  </cols>
  <sheetData>
    <row r="1" s="1" customFormat="1" ht="42" customHeight="1" spans="1:10">
      <c r="A1" s="6" t="s">
        <v>719</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720</v>
      </c>
      <c r="B3" s="8"/>
      <c r="C3" s="9" t="s">
        <v>502</v>
      </c>
      <c r="D3" s="9"/>
      <c r="E3" s="9"/>
      <c r="F3" s="9" t="s">
        <v>543</v>
      </c>
      <c r="G3" s="9"/>
      <c r="H3" s="9"/>
    </row>
    <row r="4" s="1" customFormat="1" ht="31.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9" customFormat="1" ht="33.75" customHeight="1" spans="1:10">
      <c r="A6" s="68" t="s">
        <v>721</v>
      </c>
      <c r="B6" s="69" t="s">
        <v>722</v>
      </c>
      <c r="C6" s="69" t="s">
        <v>723</v>
      </c>
      <c r="D6" s="70">
        <v>161.5</v>
      </c>
      <c r="E6" s="71">
        <f t="shared" ref="E6:E8" si="0">D6*0.25</f>
        <v>40.375</v>
      </c>
      <c r="F6" s="71">
        <v>90.022</v>
      </c>
      <c r="G6" s="71">
        <f t="shared" ref="G6:G8" si="1">F6*0.5</f>
        <v>45.011</v>
      </c>
      <c r="H6" s="71">
        <f t="shared" ref="H6:H8" si="2">E6+G6</f>
        <v>85.386</v>
      </c>
      <c r="I6" s="76">
        <f t="shared" ref="I6:I8" si="3">RANK(H6,$H$6:$H$8)</f>
        <v>1</v>
      </c>
      <c r="J6" s="101" t="s">
        <v>33</v>
      </c>
    </row>
    <row r="7" s="49" customFormat="1" ht="33.75" customHeight="1" spans="1:10">
      <c r="A7" s="68" t="s">
        <v>721</v>
      </c>
      <c r="B7" s="95" t="s">
        <v>724</v>
      </c>
      <c r="C7" s="95" t="s">
        <v>725</v>
      </c>
      <c r="D7" s="96">
        <v>117</v>
      </c>
      <c r="E7" s="71">
        <f t="shared" si="0"/>
        <v>29.25</v>
      </c>
      <c r="F7" s="71">
        <v>86.514</v>
      </c>
      <c r="G7" s="71">
        <f t="shared" si="1"/>
        <v>43.257</v>
      </c>
      <c r="H7" s="71">
        <f t="shared" si="2"/>
        <v>72.507</v>
      </c>
      <c r="I7" s="76">
        <f t="shared" si="3"/>
        <v>2</v>
      </c>
      <c r="J7" s="101" t="s">
        <v>33</v>
      </c>
    </row>
    <row r="8" s="49" customFormat="1" ht="33.75" customHeight="1" spans="1:10">
      <c r="A8" s="72" t="s">
        <v>721</v>
      </c>
      <c r="B8" s="73" t="s">
        <v>726</v>
      </c>
      <c r="C8" s="73" t="s">
        <v>727</v>
      </c>
      <c r="D8" s="74">
        <v>118.5</v>
      </c>
      <c r="E8" s="63">
        <f t="shared" si="0"/>
        <v>29.625</v>
      </c>
      <c r="F8" s="63">
        <v>85.058</v>
      </c>
      <c r="G8" s="63">
        <f t="shared" si="1"/>
        <v>42.529</v>
      </c>
      <c r="H8" s="63">
        <f t="shared" si="2"/>
        <v>72.154</v>
      </c>
      <c r="I8" s="64">
        <f t="shared" si="3"/>
        <v>3</v>
      </c>
      <c r="J8" s="65"/>
    </row>
    <row r="10" s="50" customFormat="1" ht="18.75" spans="1:5">
      <c r="A10" s="50" t="s">
        <v>150</v>
      </c>
      <c r="C10" s="50" t="s">
        <v>151</v>
      </c>
      <c r="E10" s="50" t="s">
        <v>152</v>
      </c>
    </row>
    <row r="11" s="50" customFormat="1" ht="18.75"/>
    <row r="12" s="50" customFormat="1" ht="18.75" spans="1:5">
      <c r="A12" s="50" t="s">
        <v>153</v>
      </c>
      <c r="E12" s="50" t="s">
        <v>154</v>
      </c>
    </row>
    <row r="13" s="50" customFormat="1" ht="18.75"/>
    <row r="14" s="50" customFormat="1" ht="18.75"/>
    <row r="15" s="50" customFormat="1" ht="18.75" spans="4:7">
      <c r="D15" s="58">
        <v>44383</v>
      </c>
      <c r="E15" s="59"/>
      <c r="F15" s="59"/>
      <c r="G15" s="59"/>
    </row>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10.875" customWidth="1"/>
    <col min="3" max="3" width="25.625" customWidth="1"/>
    <col min="4" max="4" width="10" customWidth="1"/>
    <col min="5" max="5" width="15.75" customWidth="1"/>
    <col min="6" max="6" width="10" customWidth="1"/>
    <col min="7" max="7" width="12.875" customWidth="1"/>
    <col min="8" max="8" width="10.5" customWidth="1"/>
    <col min="10" max="10" width="10" customWidth="1"/>
  </cols>
  <sheetData>
    <row r="1" s="1" customFormat="1" ht="42" customHeight="1" spans="1:10">
      <c r="A1" s="6" t="s">
        <v>728</v>
      </c>
      <c r="B1" s="6"/>
      <c r="C1" s="6"/>
      <c r="D1" s="6"/>
      <c r="E1" s="6"/>
      <c r="F1" s="6"/>
      <c r="G1" s="6"/>
      <c r="H1" s="6"/>
      <c r="I1" s="6"/>
      <c r="J1" s="6"/>
    </row>
    <row r="2" s="2" customFormat="1" ht="53.25" customHeight="1" spans="1:10">
      <c r="A2" s="7" t="s">
        <v>1</v>
      </c>
      <c r="B2" s="7"/>
      <c r="C2" s="7"/>
      <c r="D2" s="7"/>
      <c r="E2" s="7"/>
      <c r="F2" s="7"/>
      <c r="G2" s="7"/>
      <c r="H2" s="7"/>
      <c r="I2" s="7"/>
      <c r="J2" s="7"/>
    </row>
    <row r="3" s="3" customFormat="1" ht="34.5" customHeight="1" spans="1:8">
      <c r="A3" s="8" t="s">
        <v>729</v>
      </c>
      <c r="B3" s="8"/>
      <c r="C3" s="9" t="s">
        <v>597</v>
      </c>
      <c r="D3" s="9"/>
      <c r="E3" s="9"/>
      <c r="F3" s="9" t="s">
        <v>543</v>
      </c>
      <c r="G3" s="9"/>
      <c r="H3" s="9"/>
    </row>
    <row r="4" s="1" customFormat="1" ht="30.7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51" t="s">
        <v>21</v>
      </c>
      <c r="B5" s="52" t="s">
        <v>22</v>
      </c>
      <c r="C5" s="52" t="s">
        <v>23</v>
      </c>
      <c r="D5" s="53">
        <v>1</v>
      </c>
      <c r="E5" s="52" t="s">
        <v>699</v>
      </c>
      <c r="F5" s="53">
        <v>3</v>
      </c>
      <c r="G5" s="52" t="s">
        <v>700</v>
      </c>
      <c r="H5" s="52" t="s">
        <v>195</v>
      </c>
      <c r="I5" s="53">
        <v>6</v>
      </c>
      <c r="J5" s="60">
        <v>7</v>
      </c>
    </row>
    <row r="6" s="49" customFormat="1" ht="35.25" customHeight="1" spans="1:10">
      <c r="A6" s="54" t="s">
        <v>721</v>
      </c>
      <c r="B6" s="108" t="s">
        <v>730</v>
      </c>
      <c r="C6" s="108" t="s">
        <v>731</v>
      </c>
      <c r="D6" s="109">
        <v>118.5</v>
      </c>
      <c r="E6" s="57">
        <f>D6*0.25</f>
        <v>29.625</v>
      </c>
      <c r="F6" s="57">
        <v>90.704</v>
      </c>
      <c r="G6" s="57">
        <f>F6*0.5</f>
        <v>45.352</v>
      </c>
      <c r="H6" s="57">
        <f>E6+G6</f>
        <v>74.977</v>
      </c>
      <c r="I6" s="61">
        <f>RANK(H6,$H$6:$H$6)</f>
        <v>1</v>
      </c>
      <c r="J6" s="62" t="s">
        <v>33</v>
      </c>
    </row>
    <row r="8" s="50" customFormat="1" ht="18.75" spans="1:5">
      <c r="A8" s="50" t="s">
        <v>150</v>
      </c>
      <c r="C8" s="50" t="s">
        <v>151</v>
      </c>
      <c r="E8" s="50" t="s">
        <v>152</v>
      </c>
    </row>
    <row r="9" s="50" customFormat="1" ht="18.75"/>
    <row r="10" s="50" customFormat="1" ht="18.75" spans="1:5">
      <c r="A10" s="50" t="s">
        <v>153</v>
      </c>
      <c r="E10" s="50" t="s">
        <v>154</v>
      </c>
    </row>
    <row r="11" s="50" customFormat="1" ht="18.75"/>
    <row r="12" s="50" customFormat="1" ht="18.75"/>
    <row r="13" s="50" customFormat="1" ht="18.75" spans="4:7">
      <c r="D13" s="58">
        <v>44383</v>
      </c>
      <c r="E13" s="59"/>
      <c r="F13" s="59"/>
      <c r="G13" s="59"/>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C6" sqref="C6"/>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3.25" customWidth="1"/>
  </cols>
  <sheetData>
    <row r="1" s="1" customFormat="1" ht="42" customHeight="1" spans="1:10">
      <c r="A1" s="6" t="s">
        <v>732</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733</v>
      </c>
      <c r="B3" s="8"/>
      <c r="C3" s="9" t="s">
        <v>502</v>
      </c>
      <c r="D3" s="9"/>
      <c r="E3" s="9"/>
      <c r="F3" s="107" t="s">
        <v>734</v>
      </c>
      <c r="G3" s="107"/>
      <c r="H3" s="107"/>
    </row>
    <row r="4" s="1" customFormat="1" ht="34.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4" customFormat="1" ht="30.75" customHeight="1" spans="1:10">
      <c r="A6" s="15" t="s">
        <v>735</v>
      </c>
      <c r="B6" s="16" t="s">
        <v>736</v>
      </c>
      <c r="C6" s="16" t="s">
        <v>737</v>
      </c>
      <c r="D6" s="17">
        <v>121</v>
      </c>
      <c r="E6" s="18">
        <f t="shared" ref="E6:E8" si="0">D6*0.2</f>
        <v>24.2</v>
      </c>
      <c r="F6" s="18">
        <v>87.8</v>
      </c>
      <c r="G6" s="18">
        <f t="shared" ref="G6:G8" si="1">F6*0.6</f>
        <v>52.68</v>
      </c>
      <c r="H6" s="18">
        <f t="shared" ref="H6:H8" si="2">E6+G6</f>
        <v>76.88</v>
      </c>
      <c r="I6" s="29">
        <f t="shared" ref="I6:I8" si="3">RANK(H6,$H$6:$H$8)</f>
        <v>1</v>
      </c>
      <c r="J6" s="30" t="s">
        <v>33</v>
      </c>
    </row>
    <row r="7" s="44" customFormat="1" ht="30.75" customHeight="1" spans="1:10">
      <c r="A7" s="15" t="s">
        <v>735</v>
      </c>
      <c r="B7" s="19" t="s">
        <v>738</v>
      </c>
      <c r="C7" s="19" t="s">
        <v>739</v>
      </c>
      <c r="D7" s="20">
        <v>68</v>
      </c>
      <c r="E7" s="18">
        <f t="shared" si="0"/>
        <v>13.6</v>
      </c>
      <c r="F7" s="18">
        <v>0</v>
      </c>
      <c r="G7" s="18">
        <f t="shared" si="1"/>
        <v>0</v>
      </c>
      <c r="H7" s="18">
        <f t="shared" si="2"/>
        <v>13.6</v>
      </c>
      <c r="I7" s="29">
        <f t="shared" si="3"/>
        <v>2</v>
      </c>
      <c r="J7" s="31" t="s">
        <v>443</v>
      </c>
    </row>
    <row r="8" s="44" customFormat="1" ht="30.75" customHeight="1" spans="1:10">
      <c r="A8" s="21" t="s">
        <v>735</v>
      </c>
      <c r="B8" s="22" t="s">
        <v>740</v>
      </c>
      <c r="C8" s="22" t="s">
        <v>741</v>
      </c>
      <c r="D8" s="23">
        <v>67</v>
      </c>
      <c r="E8" s="24">
        <f t="shared" si="0"/>
        <v>13.4</v>
      </c>
      <c r="F8" s="24">
        <v>0</v>
      </c>
      <c r="G8" s="24">
        <f t="shared" si="1"/>
        <v>0</v>
      </c>
      <c r="H8" s="24">
        <f t="shared" si="2"/>
        <v>13.4</v>
      </c>
      <c r="I8" s="32">
        <f t="shared" si="3"/>
        <v>3</v>
      </c>
      <c r="J8" s="30" t="s">
        <v>443</v>
      </c>
    </row>
    <row r="9" s="5" customFormat="1" ht="30" customHeight="1" spans="1:7">
      <c r="A9" s="5" t="s">
        <v>150</v>
      </c>
      <c r="C9" s="5" t="s">
        <v>151</v>
      </c>
      <c r="E9" s="5" t="s">
        <v>152</v>
      </c>
      <c r="G9" s="45"/>
    </row>
    <row r="10" s="5" customFormat="1" ht="30" customHeight="1" spans="1:7">
      <c r="A10" s="5" t="s">
        <v>153</v>
      </c>
      <c r="E10" s="5" t="s">
        <v>154</v>
      </c>
      <c r="G10" s="45"/>
    </row>
    <row r="11" s="5" customFormat="1" ht="33.75" customHeight="1" spans="5:9">
      <c r="E11" s="26"/>
      <c r="F11" s="26"/>
      <c r="G11" s="45"/>
      <c r="H11" s="46">
        <v>44383</v>
      </c>
      <c r="I11" s="46"/>
    </row>
  </sheetData>
  <mergeCells count="6">
    <mergeCell ref="A1:J1"/>
    <mergeCell ref="A2:J2"/>
    <mergeCell ref="A3:B3"/>
    <mergeCell ref="C3:E3"/>
    <mergeCell ref="F3:H3"/>
    <mergeCell ref="H11:I1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C8"/>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125" customWidth="1"/>
    <col min="7" max="7" width="12" customWidth="1"/>
    <col min="8" max="8" width="10.75" customWidth="1"/>
  </cols>
  <sheetData>
    <row r="1" s="1" customFormat="1" ht="42" customHeight="1" spans="1:10">
      <c r="A1" s="6" t="s">
        <v>742</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743</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6.1" customHeight="1" spans="1:10">
      <c r="A6" s="15" t="s">
        <v>544</v>
      </c>
      <c r="B6" s="103" t="s">
        <v>744</v>
      </c>
      <c r="C6" s="103" t="s">
        <v>745</v>
      </c>
      <c r="D6" s="104">
        <v>101</v>
      </c>
      <c r="E6" s="18">
        <f t="shared" ref="E6:E8" si="0">D6*0.2</f>
        <v>20.2</v>
      </c>
      <c r="F6" s="18">
        <v>82.05</v>
      </c>
      <c r="G6" s="18">
        <f t="shared" ref="G6:G8" si="1">F6*0.6</f>
        <v>49.23</v>
      </c>
      <c r="H6" s="18">
        <f t="shared" ref="H6:H8" si="2">E6+G6</f>
        <v>69.43</v>
      </c>
      <c r="I6" s="29">
        <f t="shared" ref="I6:I8" si="3">RANK(H6,$H$6:$H$8)</f>
        <v>1</v>
      </c>
      <c r="J6" s="30" t="s">
        <v>33</v>
      </c>
    </row>
    <row r="7" s="4" customFormat="1" ht="26.1" customHeight="1" spans="1:10">
      <c r="A7" s="15" t="s">
        <v>544</v>
      </c>
      <c r="B7" s="19" t="s">
        <v>746</v>
      </c>
      <c r="C7" s="19" t="s">
        <v>747</v>
      </c>
      <c r="D7" s="20">
        <v>76.5</v>
      </c>
      <c r="E7" s="18">
        <f t="shared" si="0"/>
        <v>15.3</v>
      </c>
      <c r="F7" s="105">
        <v>87.52</v>
      </c>
      <c r="G7" s="18">
        <f t="shared" si="1"/>
        <v>52.512</v>
      </c>
      <c r="H7" s="18">
        <f t="shared" si="2"/>
        <v>67.812</v>
      </c>
      <c r="I7" s="29">
        <f t="shared" si="3"/>
        <v>2</v>
      </c>
      <c r="J7" s="106"/>
    </row>
    <row r="8" s="102" customFormat="1" ht="26.1" customHeight="1" spans="1:10">
      <c r="A8" s="21" t="s">
        <v>544</v>
      </c>
      <c r="B8" s="22" t="s">
        <v>748</v>
      </c>
      <c r="C8" s="22" t="s">
        <v>749</v>
      </c>
      <c r="D8" s="23">
        <v>90</v>
      </c>
      <c r="E8" s="24">
        <f t="shared" si="0"/>
        <v>18</v>
      </c>
      <c r="F8" s="24">
        <v>79.2</v>
      </c>
      <c r="G8" s="24">
        <f t="shared" si="1"/>
        <v>47.52</v>
      </c>
      <c r="H8" s="24">
        <f t="shared" si="2"/>
        <v>65.52</v>
      </c>
      <c r="I8" s="32">
        <f t="shared" si="3"/>
        <v>3</v>
      </c>
      <c r="J8" s="33"/>
    </row>
    <row r="10" s="5" customFormat="1" ht="18.75" spans="1:5">
      <c r="A10" s="5" t="s">
        <v>150</v>
      </c>
      <c r="C10" s="5" t="s">
        <v>151</v>
      </c>
      <c r="E10" s="5" t="s">
        <v>152</v>
      </c>
    </row>
    <row r="11" s="5" customFormat="1" ht="11.25" customHeight="1"/>
    <row r="12" s="5" customFormat="1" ht="18.75" spans="1:5">
      <c r="A12" s="5" t="s">
        <v>153</v>
      </c>
      <c r="E12" s="5" t="s">
        <v>154</v>
      </c>
    </row>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C6" sqref="C6:C7"/>
    </sheetView>
  </sheetViews>
  <sheetFormatPr defaultColWidth="9" defaultRowHeight="13.5"/>
  <cols>
    <col min="1" max="1" width="12.75" customWidth="1"/>
    <col min="2" max="2" width="10" customWidth="1"/>
    <col min="3" max="3" width="26.125" customWidth="1"/>
    <col min="4" max="4" width="10.75" customWidth="1"/>
    <col min="5" max="5" width="13.25" customWidth="1"/>
    <col min="6" max="6" width="10.625" customWidth="1"/>
    <col min="7" max="7" width="12" customWidth="1"/>
    <col min="8" max="8" width="10.375" customWidth="1"/>
  </cols>
  <sheetData>
    <row r="1" s="1" customFormat="1" ht="42" customHeight="1" spans="1:10">
      <c r="A1" s="6" t="s">
        <v>750</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743</v>
      </c>
      <c r="B3" s="8"/>
      <c r="C3" s="9" t="s">
        <v>520</v>
      </c>
      <c r="D3" s="9"/>
      <c r="E3" s="9"/>
      <c r="F3" s="9" t="s">
        <v>503</v>
      </c>
      <c r="G3" s="9"/>
      <c r="H3" s="9"/>
    </row>
    <row r="4" s="1" customFormat="1" ht="34.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6.1" customHeight="1" spans="1:10">
      <c r="A6" s="15" t="s">
        <v>544</v>
      </c>
      <c r="B6" s="16" t="s">
        <v>751</v>
      </c>
      <c r="C6" s="16" t="s">
        <v>752</v>
      </c>
      <c r="D6" s="17">
        <v>139.5</v>
      </c>
      <c r="E6" s="18">
        <f>D6*0.2</f>
        <v>27.9</v>
      </c>
      <c r="F6" s="18">
        <v>83.57</v>
      </c>
      <c r="G6" s="18">
        <f>F6*0.6</f>
        <v>50.142</v>
      </c>
      <c r="H6" s="18">
        <f>E6+G6</f>
        <v>78.042</v>
      </c>
      <c r="I6" s="29">
        <f>RANK(H6,$H$6:$H$7)</f>
        <v>1</v>
      </c>
      <c r="J6" s="30" t="s">
        <v>33</v>
      </c>
    </row>
    <row r="7" s="4" customFormat="1" ht="26.1" customHeight="1" spans="1:10">
      <c r="A7" s="21" t="s">
        <v>544</v>
      </c>
      <c r="B7" s="85" t="s">
        <v>753</v>
      </c>
      <c r="C7" s="85" t="s">
        <v>754</v>
      </c>
      <c r="D7" s="86">
        <v>88</v>
      </c>
      <c r="E7" s="24">
        <f>D7*0.2</f>
        <v>17.6</v>
      </c>
      <c r="F7" s="24">
        <v>78.76</v>
      </c>
      <c r="G7" s="24">
        <f>F7*0.6</f>
        <v>47.256</v>
      </c>
      <c r="H7" s="24">
        <f>E7+G7</f>
        <v>64.856</v>
      </c>
      <c r="I7" s="32">
        <f>RANK(H7,$H$6:$H$7)</f>
        <v>2</v>
      </c>
      <c r="J7" s="33"/>
    </row>
    <row r="9" s="5" customFormat="1" ht="18.75" spans="1:5">
      <c r="A9" s="5" t="s">
        <v>150</v>
      </c>
      <c r="C9" s="5" t="s">
        <v>151</v>
      </c>
      <c r="E9" s="5" t="s">
        <v>152</v>
      </c>
    </row>
    <row r="10" s="5" customFormat="1" ht="11.25" customHeight="1"/>
    <row r="11" s="5" customFormat="1" ht="18.75" spans="1:5">
      <c r="A11" s="5" t="s">
        <v>153</v>
      </c>
      <c r="E11" s="5" t="s">
        <v>154</v>
      </c>
    </row>
    <row r="12" s="5" customFormat="1" ht="18.75" spans="4:7">
      <c r="D12" s="25">
        <v>44383</v>
      </c>
      <c r="E12" s="26"/>
      <c r="F12" s="26"/>
      <c r="G12" s="26"/>
    </row>
  </sheetData>
  <mergeCells count="6">
    <mergeCell ref="A1:J1"/>
    <mergeCell ref="A2:J2"/>
    <mergeCell ref="A3:B3"/>
    <mergeCell ref="C3:E3"/>
    <mergeCell ref="F3:G3"/>
    <mergeCell ref="D12:G12"/>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125" customWidth="1"/>
  </cols>
  <sheetData>
    <row r="1" s="1" customFormat="1" ht="42" customHeight="1" spans="1:10">
      <c r="A1" s="6" t="s">
        <v>755</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756</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4" customHeight="1" spans="1:10">
      <c r="A6" s="15" t="s">
        <v>576</v>
      </c>
      <c r="B6" s="16" t="s">
        <v>757</v>
      </c>
      <c r="C6" s="16" t="s">
        <v>758</v>
      </c>
      <c r="D6" s="17">
        <v>138</v>
      </c>
      <c r="E6" s="18">
        <f t="shared" ref="E6:E8" si="0">D6*0.2</f>
        <v>27.6</v>
      </c>
      <c r="F6" s="18">
        <v>88.2</v>
      </c>
      <c r="G6" s="18">
        <f t="shared" ref="G6:G8" si="1">F6*0.6</f>
        <v>52.92</v>
      </c>
      <c r="H6" s="18">
        <f t="shared" ref="H6:H8" si="2">E6+G6</f>
        <v>80.52</v>
      </c>
      <c r="I6" s="29">
        <f t="shared" ref="I6:I8" si="3">RANK(H6,$H$6:$H$8)</f>
        <v>1</v>
      </c>
      <c r="J6" s="30" t="s">
        <v>33</v>
      </c>
    </row>
    <row r="7" s="4" customFormat="1" ht="24" customHeight="1" spans="1:10">
      <c r="A7" s="15" t="s">
        <v>576</v>
      </c>
      <c r="B7" s="19" t="s">
        <v>759</v>
      </c>
      <c r="C7" s="19" t="s">
        <v>760</v>
      </c>
      <c r="D7" s="20">
        <v>128.5</v>
      </c>
      <c r="E7" s="18">
        <f t="shared" si="0"/>
        <v>25.7</v>
      </c>
      <c r="F7" s="18">
        <v>87.324</v>
      </c>
      <c r="G7" s="18">
        <f t="shared" si="1"/>
        <v>52.3944</v>
      </c>
      <c r="H7" s="18">
        <f t="shared" si="2"/>
        <v>78.0944</v>
      </c>
      <c r="I7" s="29">
        <f t="shared" si="3"/>
        <v>2</v>
      </c>
      <c r="J7" s="31"/>
    </row>
    <row r="8" s="4" customFormat="1" ht="24" customHeight="1" spans="1:10">
      <c r="A8" s="21" t="s">
        <v>576</v>
      </c>
      <c r="B8" s="22" t="s">
        <v>761</v>
      </c>
      <c r="C8" s="22" t="s">
        <v>762</v>
      </c>
      <c r="D8" s="23">
        <v>78</v>
      </c>
      <c r="E8" s="24">
        <f t="shared" si="0"/>
        <v>15.6</v>
      </c>
      <c r="F8" s="24">
        <v>82.544</v>
      </c>
      <c r="G8" s="24">
        <f t="shared" si="1"/>
        <v>49.5264</v>
      </c>
      <c r="H8" s="24">
        <f t="shared" si="2"/>
        <v>65.1264</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8" sqref="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2" customWidth="1"/>
  </cols>
  <sheetData>
    <row r="1" s="1" customFormat="1" ht="42" customHeight="1" spans="1:10">
      <c r="A1" s="6" t="s">
        <v>763</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756</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4" customHeight="1" spans="1:10">
      <c r="A6" s="15" t="s">
        <v>576</v>
      </c>
      <c r="B6" s="16" t="s">
        <v>764</v>
      </c>
      <c r="C6" s="16" t="s">
        <v>765</v>
      </c>
      <c r="D6" s="17">
        <v>125.5</v>
      </c>
      <c r="E6" s="18">
        <f t="shared" ref="E6:E8" si="0">D6*0.2</f>
        <v>25.1</v>
      </c>
      <c r="F6" s="18">
        <v>92.274</v>
      </c>
      <c r="G6" s="18">
        <f t="shared" ref="G6:G8" si="1">F6*0.6</f>
        <v>55.3644</v>
      </c>
      <c r="H6" s="18">
        <f t="shared" ref="H6:H8" si="2">E6+G6</f>
        <v>80.4644</v>
      </c>
      <c r="I6" s="29">
        <f t="shared" ref="I6:I8" si="3">RANK(H6,$H$6:$H$8)</f>
        <v>1</v>
      </c>
      <c r="J6" s="30" t="s">
        <v>33</v>
      </c>
    </row>
    <row r="7" s="4" customFormat="1" ht="24" customHeight="1" spans="1:10">
      <c r="A7" s="15" t="s">
        <v>576</v>
      </c>
      <c r="B7" s="19" t="s">
        <v>766</v>
      </c>
      <c r="C7" s="19" t="s">
        <v>767</v>
      </c>
      <c r="D7" s="20">
        <v>114.5</v>
      </c>
      <c r="E7" s="18">
        <f t="shared" si="0"/>
        <v>22.9</v>
      </c>
      <c r="F7" s="18">
        <v>91.49</v>
      </c>
      <c r="G7" s="18">
        <f t="shared" si="1"/>
        <v>54.894</v>
      </c>
      <c r="H7" s="18">
        <f t="shared" si="2"/>
        <v>77.794</v>
      </c>
      <c r="I7" s="29">
        <f t="shared" si="3"/>
        <v>2</v>
      </c>
      <c r="J7" s="31"/>
    </row>
    <row r="8" s="4" customFormat="1" ht="24" customHeight="1" spans="1:10">
      <c r="A8" s="21" t="s">
        <v>576</v>
      </c>
      <c r="B8" s="22" t="s">
        <v>768</v>
      </c>
      <c r="C8" s="22" t="s">
        <v>769</v>
      </c>
      <c r="D8" s="23">
        <v>110</v>
      </c>
      <c r="E8" s="24">
        <f t="shared" si="0"/>
        <v>22</v>
      </c>
      <c r="F8" s="24">
        <v>89.374</v>
      </c>
      <c r="G8" s="24">
        <f t="shared" si="1"/>
        <v>53.6244</v>
      </c>
      <c r="H8" s="24">
        <f t="shared" si="2"/>
        <v>75.6244</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C6" sqref="C6:C14"/>
    </sheetView>
  </sheetViews>
  <sheetFormatPr defaultColWidth="9" defaultRowHeight="13.5"/>
  <cols>
    <col min="1" max="1" width="13.75" customWidth="1"/>
    <col min="2" max="2" width="12.5" customWidth="1"/>
    <col min="3" max="3" width="23.875" customWidth="1"/>
    <col min="4" max="4" width="10.875" customWidth="1"/>
    <col min="5" max="5" width="14.25" customWidth="1"/>
    <col min="6" max="6" width="10.875" customWidth="1"/>
    <col min="7" max="7" width="15.25" customWidth="1"/>
    <col min="8" max="8" width="11.875" customWidth="1"/>
    <col min="10" max="10" width="11.375" customWidth="1"/>
  </cols>
  <sheetData>
    <row r="1" s="1" customFormat="1" ht="30.75" customHeight="1" spans="1:10">
      <c r="A1" s="6" t="s">
        <v>770</v>
      </c>
      <c r="B1" s="6"/>
      <c r="C1" s="6"/>
      <c r="D1" s="6"/>
      <c r="E1" s="6"/>
      <c r="F1" s="6"/>
      <c r="G1" s="6"/>
      <c r="H1" s="6"/>
      <c r="I1" s="6"/>
      <c r="J1" s="6"/>
    </row>
    <row r="2" s="2" customFormat="1" ht="36.75" customHeight="1" spans="1:10">
      <c r="A2" s="7" t="s">
        <v>1</v>
      </c>
      <c r="B2" s="7"/>
      <c r="C2" s="7"/>
      <c r="D2" s="7"/>
      <c r="E2" s="7"/>
      <c r="F2" s="7"/>
      <c r="G2" s="7"/>
      <c r="H2" s="7"/>
      <c r="I2" s="7"/>
      <c r="J2" s="7"/>
    </row>
    <row r="3" s="3" customFormat="1" ht="22.5" customHeight="1" spans="1:8">
      <c r="A3" s="8" t="s">
        <v>771</v>
      </c>
      <c r="B3" s="8"/>
      <c r="C3" s="9" t="s">
        <v>772</v>
      </c>
      <c r="D3" s="9"/>
      <c r="E3" s="9"/>
      <c r="F3" s="9" t="s">
        <v>158</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9" customFormat="1" ht="24.75" customHeight="1" spans="1:10">
      <c r="A6" s="68" t="s">
        <v>504</v>
      </c>
      <c r="B6" s="69" t="s">
        <v>773</v>
      </c>
      <c r="C6" s="69" t="s">
        <v>774</v>
      </c>
      <c r="D6" s="70">
        <v>133.5</v>
      </c>
      <c r="E6" s="71">
        <f t="shared" ref="E6:E14" si="0">D6*0.25</f>
        <v>33.375</v>
      </c>
      <c r="F6" s="71">
        <v>87.582</v>
      </c>
      <c r="G6" s="71">
        <f t="shared" ref="G6:G14" si="1">F6*0.5</f>
        <v>43.791</v>
      </c>
      <c r="H6" s="71">
        <f t="shared" ref="H6:H14" si="2">E6+G6</f>
        <v>77.166</v>
      </c>
      <c r="I6" s="76">
        <f t="shared" ref="I6:I14" si="3">RANK(H6,$H$6:$H$14)</f>
        <v>1</v>
      </c>
      <c r="J6" s="101" t="s">
        <v>33</v>
      </c>
    </row>
    <row r="7" s="49" customFormat="1" ht="24.75" customHeight="1" spans="1:10">
      <c r="A7" s="68" t="s">
        <v>504</v>
      </c>
      <c r="B7" s="95" t="s">
        <v>775</v>
      </c>
      <c r="C7" s="95" t="s">
        <v>394</v>
      </c>
      <c r="D7" s="96">
        <v>131</v>
      </c>
      <c r="E7" s="71">
        <f t="shared" si="0"/>
        <v>32.75</v>
      </c>
      <c r="F7" s="71">
        <v>84.496</v>
      </c>
      <c r="G7" s="71">
        <f t="shared" si="1"/>
        <v>42.248</v>
      </c>
      <c r="H7" s="71">
        <f t="shared" si="2"/>
        <v>74.998</v>
      </c>
      <c r="I7" s="76">
        <f t="shared" si="3"/>
        <v>2</v>
      </c>
      <c r="J7" s="101" t="s">
        <v>33</v>
      </c>
    </row>
    <row r="8" s="49" customFormat="1" ht="24.75" customHeight="1" spans="1:10">
      <c r="A8" s="68" t="s">
        <v>504</v>
      </c>
      <c r="B8" s="95" t="s">
        <v>776</v>
      </c>
      <c r="C8" s="95" t="s">
        <v>777</v>
      </c>
      <c r="D8" s="96">
        <v>120.5</v>
      </c>
      <c r="E8" s="71">
        <f t="shared" si="0"/>
        <v>30.125</v>
      </c>
      <c r="F8" s="71">
        <v>83.578</v>
      </c>
      <c r="G8" s="71">
        <f t="shared" si="1"/>
        <v>41.789</v>
      </c>
      <c r="H8" s="71">
        <f t="shared" si="2"/>
        <v>71.914</v>
      </c>
      <c r="I8" s="76">
        <f t="shared" si="3"/>
        <v>3</v>
      </c>
      <c r="J8" s="101" t="s">
        <v>33</v>
      </c>
    </row>
    <row r="9" s="49" customFormat="1" ht="24.75" customHeight="1" spans="1:10">
      <c r="A9" s="68" t="s">
        <v>504</v>
      </c>
      <c r="B9" s="95" t="s">
        <v>778</v>
      </c>
      <c r="C9" s="95" t="s">
        <v>779</v>
      </c>
      <c r="D9" s="96">
        <v>101.5</v>
      </c>
      <c r="E9" s="71">
        <f t="shared" si="0"/>
        <v>25.375</v>
      </c>
      <c r="F9" s="71">
        <v>91.26</v>
      </c>
      <c r="G9" s="71">
        <f t="shared" si="1"/>
        <v>45.63</v>
      </c>
      <c r="H9" s="71">
        <f t="shared" si="2"/>
        <v>71.005</v>
      </c>
      <c r="I9" s="76">
        <f t="shared" si="3"/>
        <v>4</v>
      </c>
      <c r="J9" s="101" t="s">
        <v>33</v>
      </c>
    </row>
    <row r="10" s="49" customFormat="1" ht="24.75" customHeight="1" spans="1:10">
      <c r="A10" s="68" t="s">
        <v>504</v>
      </c>
      <c r="B10" s="95" t="s">
        <v>780</v>
      </c>
      <c r="C10" s="95" t="s">
        <v>781</v>
      </c>
      <c r="D10" s="96">
        <v>109.5</v>
      </c>
      <c r="E10" s="71">
        <f t="shared" si="0"/>
        <v>27.375</v>
      </c>
      <c r="F10" s="71">
        <v>83.674</v>
      </c>
      <c r="G10" s="71">
        <f t="shared" si="1"/>
        <v>41.837</v>
      </c>
      <c r="H10" s="71">
        <f t="shared" si="2"/>
        <v>69.212</v>
      </c>
      <c r="I10" s="76">
        <f t="shared" si="3"/>
        <v>5</v>
      </c>
      <c r="J10" s="101" t="s">
        <v>33</v>
      </c>
    </row>
    <row r="11" s="49" customFormat="1" ht="24.75" customHeight="1" spans="1:10">
      <c r="A11" s="68" t="s">
        <v>504</v>
      </c>
      <c r="B11" s="97" t="s">
        <v>782</v>
      </c>
      <c r="C11" s="97" t="s">
        <v>783</v>
      </c>
      <c r="D11" s="98">
        <v>103</v>
      </c>
      <c r="E11" s="71">
        <f t="shared" si="0"/>
        <v>25.75</v>
      </c>
      <c r="F11" s="71">
        <v>81.23</v>
      </c>
      <c r="G11" s="71">
        <f t="shared" si="1"/>
        <v>40.615</v>
      </c>
      <c r="H11" s="71">
        <f t="shared" si="2"/>
        <v>66.365</v>
      </c>
      <c r="I11" s="76">
        <f t="shared" si="3"/>
        <v>6</v>
      </c>
      <c r="J11" s="101"/>
    </row>
    <row r="12" s="49" customFormat="1" ht="24.75" customHeight="1" spans="1:10">
      <c r="A12" s="68" t="s">
        <v>504</v>
      </c>
      <c r="B12" s="95" t="s">
        <v>784</v>
      </c>
      <c r="C12" s="95" t="s">
        <v>717</v>
      </c>
      <c r="D12" s="96">
        <v>102</v>
      </c>
      <c r="E12" s="71">
        <f t="shared" si="0"/>
        <v>25.5</v>
      </c>
      <c r="F12" s="71">
        <v>81.35</v>
      </c>
      <c r="G12" s="71">
        <f t="shared" si="1"/>
        <v>40.675</v>
      </c>
      <c r="H12" s="71">
        <f t="shared" si="2"/>
        <v>66.175</v>
      </c>
      <c r="I12" s="76">
        <f t="shared" si="3"/>
        <v>7</v>
      </c>
      <c r="J12" s="101"/>
    </row>
    <row r="13" s="49" customFormat="1" ht="24.75" customHeight="1" spans="1:10">
      <c r="A13" s="68" t="s">
        <v>504</v>
      </c>
      <c r="B13" s="95" t="s">
        <v>785</v>
      </c>
      <c r="C13" s="95" t="s">
        <v>786</v>
      </c>
      <c r="D13" s="96">
        <v>99.5</v>
      </c>
      <c r="E13" s="71">
        <f t="shared" si="0"/>
        <v>24.875</v>
      </c>
      <c r="F13" s="71">
        <v>73.872</v>
      </c>
      <c r="G13" s="71">
        <f t="shared" si="1"/>
        <v>36.936</v>
      </c>
      <c r="H13" s="71">
        <f t="shared" si="2"/>
        <v>61.811</v>
      </c>
      <c r="I13" s="76">
        <f t="shared" si="3"/>
        <v>8</v>
      </c>
      <c r="J13" s="101"/>
    </row>
    <row r="14" s="49" customFormat="1" ht="24.75" customHeight="1" spans="1:10">
      <c r="A14" s="72" t="s">
        <v>504</v>
      </c>
      <c r="B14" s="99" t="s">
        <v>787</v>
      </c>
      <c r="C14" s="99" t="s">
        <v>788</v>
      </c>
      <c r="D14" s="100">
        <v>95.5</v>
      </c>
      <c r="E14" s="63">
        <f t="shared" si="0"/>
        <v>23.875</v>
      </c>
      <c r="F14" s="63">
        <v>71.878</v>
      </c>
      <c r="G14" s="63">
        <f t="shared" si="1"/>
        <v>35.939</v>
      </c>
      <c r="H14" s="63">
        <f t="shared" si="2"/>
        <v>59.814</v>
      </c>
      <c r="I14" s="64">
        <f t="shared" si="3"/>
        <v>9</v>
      </c>
      <c r="J14" s="65"/>
    </row>
    <row r="15" ht="9" customHeight="1"/>
    <row r="16" s="50" customFormat="1" ht="18.75" spans="1:5">
      <c r="A16" s="50" t="s">
        <v>150</v>
      </c>
      <c r="C16" s="50" t="s">
        <v>151</v>
      </c>
      <c r="E16" s="50" t="s">
        <v>152</v>
      </c>
    </row>
    <row r="17" s="50" customFormat="1" ht="9" customHeight="1"/>
    <row r="18" s="50" customFormat="1" ht="18.75" spans="1:5">
      <c r="A18" s="50" t="s">
        <v>153</v>
      </c>
      <c r="E18" s="50" t="s">
        <v>154</v>
      </c>
    </row>
    <row r="19" s="50" customFormat="1" ht="18.75" spans="4:7">
      <c r="D19" s="58">
        <v>44383</v>
      </c>
      <c r="E19" s="59"/>
      <c r="F19" s="59"/>
      <c r="G19" s="59"/>
    </row>
  </sheetData>
  <mergeCells count="6">
    <mergeCell ref="A1:J1"/>
    <mergeCell ref="A2:J2"/>
    <mergeCell ref="A3:B3"/>
    <mergeCell ref="C3:E3"/>
    <mergeCell ref="F3:G3"/>
    <mergeCell ref="D19:G19"/>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C6" sqref="C6"/>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10.375" customWidth="1"/>
  </cols>
  <sheetData>
    <row r="1" s="1" customFormat="1" ht="42" customHeight="1" spans="1:10">
      <c r="A1" s="6" t="s">
        <v>789</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790</v>
      </c>
      <c r="B3" s="8"/>
      <c r="C3" s="9" t="s">
        <v>791</v>
      </c>
      <c r="D3" s="9"/>
      <c r="E3" s="9"/>
      <c r="F3" s="9" t="s">
        <v>792</v>
      </c>
      <c r="G3" s="9"/>
      <c r="H3" s="9"/>
    </row>
    <row r="4" s="1" customFormat="1" ht="35.2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28.5" customHeight="1" spans="1:10">
      <c r="A6" s="54" t="s">
        <v>636</v>
      </c>
      <c r="B6" s="55" t="s">
        <v>793</v>
      </c>
      <c r="C6" s="55" t="s">
        <v>794</v>
      </c>
      <c r="D6" s="56">
        <v>154.5</v>
      </c>
      <c r="E6" s="57">
        <f>D6*0.25</f>
        <v>38.625</v>
      </c>
      <c r="F6" s="57">
        <v>84.264</v>
      </c>
      <c r="G6" s="57">
        <f>F6*0.5</f>
        <v>42.132</v>
      </c>
      <c r="H6" s="57">
        <f>E6+G6</f>
        <v>80.757</v>
      </c>
      <c r="I6" s="93">
        <f>RANK(H6,$H$6:$H$6)</f>
        <v>1</v>
      </c>
      <c r="J6" s="94" t="s">
        <v>33</v>
      </c>
    </row>
    <row r="8" s="50" customFormat="1" ht="18.75" spans="1:5">
      <c r="A8" s="50" t="s">
        <v>150</v>
      </c>
      <c r="B8" s="75"/>
      <c r="C8" s="50" t="s">
        <v>151</v>
      </c>
      <c r="D8" s="75"/>
      <c r="E8" s="75" t="s">
        <v>152</v>
      </c>
    </row>
    <row r="9" s="50" customFormat="1" ht="18.75" spans="1:5">
      <c r="A9" s="50" t="s">
        <v>153</v>
      </c>
      <c r="B9" s="75"/>
      <c r="D9" s="75"/>
      <c r="E9" s="75" t="s">
        <v>154</v>
      </c>
    </row>
    <row r="10" s="50" customFormat="1" ht="18.75" spans="2:7">
      <c r="B10" s="75"/>
      <c r="D10" s="58">
        <v>44383</v>
      </c>
      <c r="E10" s="59"/>
      <c r="F10" s="59"/>
      <c r="G10" s="59"/>
    </row>
  </sheetData>
  <mergeCells count="6">
    <mergeCell ref="A1:J1"/>
    <mergeCell ref="A2:J2"/>
    <mergeCell ref="A3:B3"/>
    <mergeCell ref="C3:E3"/>
    <mergeCell ref="F3:G3"/>
    <mergeCell ref="D10:G10"/>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C6" sqref="C6:C19"/>
    </sheetView>
  </sheetViews>
  <sheetFormatPr defaultColWidth="9" defaultRowHeight="13.5"/>
  <cols>
    <col min="1" max="1" width="15.875" customWidth="1"/>
    <col min="2" max="2" width="14.625" style="90" customWidth="1"/>
    <col min="3" max="3" width="26.125" customWidth="1"/>
    <col min="4" max="4" width="12.125" style="90" customWidth="1"/>
    <col min="5" max="5" width="13.625" style="90" customWidth="1"/>
    <col min="6" max="6" width="11.125" customWidth="1"/>
    <col min="7" max="7" width="11.875" customWidth="1"/>
    <col min="8" max="8" width="11.25" customWidth="1"/>
  </cols>
  <sheetData>
    <row r="1" s="1" customFormat="1" ht="42" customHeight="1" spans="1:10">
      <c r="A1" s="6" t="s">
        <v>795</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796</v>
      </c>
      <c r="B3" s="8"/>
      <c r="C3" s="9" t="s">
        <v>797</v>
      </c>
      <c r="D3" s="9"/>
      <c r="E3" s="9"/>
      <c r="F3" s="9" t="s">
        <v>315</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4" customFormat="1" ht="27.95" customHeight="1" spans="1:10">
      <c r="A6" s="15" t="s">
        <v>662</v>
      </c>
      <c r="B6" s="16" t="s">
        <v>798</v>
      </c>
      <c r="C6" s="16" t="s">
        <v>799</v>
      </c>
      <c r="D6" s="17">
        <v>149.5</v>
      </c>
      <c r="E6" s="18">
        <f t="shared" ref="E6:E19" si="0">D6*0.25</f>
        <v>37.375</v>
      </c>
      <c r="F6" s="18">
        <v>91.714</v>
      </c>
      <c r="G6" s="18">
        <f t="shared" ref="G6:G19" si="1">F6*0.5</f>
        <v>45.857</v>
      </c>
      <c r="H6" s="18">
        <f t="shared" ref="H6:H19" si="2">E6+G6</f>
        <v>83.232</v>
      </c>
      <c r="I6" s="29">
        <f t="shared" ref="I6:I19" si="3">RANK(H6,$H$6:$H$19)</f>
        <v>1</v>
      </c>
      <c r="J6" s="43" t="s">
        <v>33</v>
      </c>
    </row>
    <row r="7" s="44" customFormat="1" ht="27.95" customHeight="1" spans="1:10">
      <c r="A7" s="15" t="s">
        <v>662</v>
      </c>
      <c r="B7" s="19" t="s">
        <v>800</v>
      </c>
      <c r="C7" s="19" t="s">
        <v>801</v>
      </c>
      <c r="D7" s="20">
        <v>148</v>
      </c>
      <c r="E7" s="18">
        <f t="shared" si="0"/>
        <v>37</v>
      </c>
      <c r="F7" s="18">
        <v>92.384</v>
      </c>
      <c r="G7" s="18">
        <f t="shared" si="1"/>
        <v>46.192</v>
      </c>
      <c r="H7" s="18">
        <f t="shared" si="2"/>
        <v>83.192</v>
      </c>
      <c r="I7" s="29">
        <f t="shared" si="3"/>
        <v>2</v>
      </c>
      <c r="J7" s="43" t="s">
        <v>33</v>
      </c>
    </row>
    <row r="8" s="44" customFormat="1" ht="27.95" customHeight="1" spans="1:10">
      <c r="A8" s="15" t="s">
        <v>662</v>
      </c>
      <c r="B8" s="19" t="s">
        <v>802</v>
      </c>
      <c r="C8" s="19" t="s">
        <v>803</v>
      </c>
      <c r="D8" s="20">
        <v>158</v>
      </c>
      <c r="E8" s="18">
        <f t="shared" si="0"/>
        <v>39.5</v>
      </c>
      <c r="F8" s="18">
        <v>86.35</v>
      </c>
      <c r="G8" s="18">
        <f t="shared" si="1"/>
        <v>43.175</v>
      </c>
      <c r="H8" s="18">
        <f t="shared" si="2"/>
        <v>82.675</v>
      </c>
      <c r="I8" s="29">
        <f t="shared" si="3"/>
        <v>3</v>
      </c>
      <c r="J8" s="43" t="s">
        <v>33</v>
      </c>
    </row>
    <row r="9" s="44" customFormat="1" ht="27.95" customHeight="1" spans="1:10">
      <c r="A9" s="15" t="s">
        <v>662</v>
      </c>
      <c r="B9" s="19" t="s">
        <v>804</v>
      </c>
      <c r="C9" s="19" t="s">
        <v>805</v>
      </c>
      <c r="D9" s="20">
        <v>147</v>
      </c>
      <c r="E9" s="18">
        <f t="shared" si="0"/>
        <v>36.75</v>
      </c>
      <c r="F9" s="18">
        <v>87.648</v>
      </c>
      <c r="G9" s="18">
        <f t="shared" si="1"/>
        <v>43.824</v>
      </c>
      <c r="H9" s="18">
        <f t="shared" si="2"/>
        <v>80.574</v>
      </c>
      <c r="I9" s="29">
        <f t="shared" si="3"/>
        <v>4</v>
      </c>
      <c r="J9" s="43" t="s">
        <v>33</v>
      </c>
    </row>
    <row r="10" s="44" customFormat="1" ht="27.95" customHeight="1" spans="1:10">
      <c r="A10" s="15" t="s">
        <v>662</v>
      </c>
      <c r="B10" s="19" t="s">
        <v>806</v>
      </c>
      <c r="C10" s="19" t="s">
        <v>807</v>
      </c>
      <c r="D10" s="20">
        <v>151</v>
      </c>
      <c r="E10" s="18">
        <f t="shared" si="0"/>
        <v>37.75</v>
      </c>
      <c r="F10" s="18">
        <v>85.636</v>
      </c>
      <c r="G10" s="18">
        <f t="shared" si="1"/>
        <v>42.818</v>
      </c>
      <c r="H10" s="18">
        <f t="shared" si="2"/>
        <v>80.568</v>
      </c>
      <c r="I10" s="29">
        <f t="shared" si="3"/>
        <v>5</v>
      </c>
      <c r="J10" s="43" t="s">
        <v>33</v>
      </c>
    </row>
    <row r="11" s="44" customFormat="1" ht="27.95" customHeight="1" spans="1:10">
      <c r="A11" s="15" t="s">
        <v>662</v>
      </c>
      <c r="B11" s="19" t="s">
        <v>808</v>
      </c>
      <c r="C11" s="19" t="s">
        <v>809</v>
      </c>
      <c r="D11" s="20">
        <v>149</v>
      </c>
      <c r="E11" s="18">
        <f t="shared" si="0"/>
        <v>37.25</v>
      </c>
      <c r="F11" s="18">
        <v>85.454</v>
      </c>
      <c r="G11" s="18">
        <f t="shared" si="1"/>
        <v>42.727</v>
      </c>
      <c r="H11" s="18">
        <f t="shared" si="2"/>
        <v>79.977</v>
      </c>
      <c r="I11" s="29">
        <f t="shared" si="3"/>
        <v>6</v>
      </c>
      <c r="J11" s="43" t="s">
        <v>33</v>
      </c>
    </row>
    <row r="12" s="44" customFormat="1" ht="27.95" customHeight="1" spans="1:10">
      <c r="A12" s="15" t="s">
        <v>662</v>
      </c>
      <c r="B12" s="19" t="s">
        <v>810</v>
      </c>
      <c r="C12" s="19" t="s">
        <v>811</v>
      </c>
      <c r="D12" s="20">
        <v>145</v>
      </c>
      <c r="E12" s="18">
        <f t="shared" si="0"/>
        <v>36.25</v>
      </c>
      <c r="F12" s="18">
        <v>85.932</v>
      </c>
      <c r="G12" s="18">
        <f t="shared" si="1"/>
        <v>42.966</v>
      </c>
      <c r="H12" s="18">
        <f t="shared" si="2"/>
        <v>79.216</v>
      </c>
      <c r="I12" s="29">
        <f t="shared" si="3"/>
        <v>7</v>
      </c>
      <c r="J12" s="43"/>
    </row>
    <row r="13" s="44" customFormat="1" ht="27.95" customHeight="1" spans="1:10">
      <c r="A13" s="15" t="s">
        <v>662</v>
      </c>
      <c r="B13" s="19" t="s">
        <v>812</v>
      </c>
      <c r="C13" s="19" t="s">
        <v>813</v>
      </c>
      <c r="D13" s="20">
        <v>138</v>
      </c>
      <c r="E13" s="18">
        <f t="shared" si="0"/>
        <v>34.5</v>
      </c>
      <c r="F13" s="18">
        <v>88.022</v>
      </c>
      <c r="G13" s="18">
        <f t="shared" si="1"/>
        <v>44.011</v>
      </c>
      <c r="H13" s="18">
        <f t="shared" si="2"/>
        <v>78.511</v>
      </c>
      <c r="I13" s="29">
        <f t="shared" si="3"/>
        <v>8</v>
      </c>
      <c r="J13" s="43"/>
    </row>
    <row r="14" s="44" customFormat="1" ht="27.95" customHeight="1" spans="1:10">
      <c r="A14" s="15" t="s">
        <v>662</v>
      </c>
      <c r="B14" s="19" t="s">
        <v>814</v>
      </c>
      <c r="C14" s="19" t="s">
        <v>815</v>
      </c>
      <c r="D14" s="20">
        <v>139</v>
      </c>
      <c r="E14" s="18">
        <f t="shared" si="0"/>
        <v>34.75</v>
      </c>
      <c r="F14" s="18">
        <v>86.166</v>
      </c>
      <c r="G14" s="18">
        <f t="shared" si="1"/>
        <v>43.083</v>
      </c>
      <c r="H14" s="18">
        <f t="shared" si="2"/>
        <v>77.833</v>
      </c>
      <c r="I14" s="29">
        <f t="shared" si="3"/>
        <v>9</v>
      </c>
      <c r="J14" s="43"/>
    </row>
    <row r="15" s="44" customFormat="1" ht="27.95" customHeight="1" spans="1:10">
      <c r="A15" s="15" t="s">
        <v>662</v>
      </c>
      <c r="B15" s="19" t="s">
        <v>816</v>
      </c>
      <c r="C15" s="19" t="s">
        <v>817</v>
      </c>
      <c r="D15" s="20">
        <v>142</v>
      </c>
      <c r="E15" s="18">
        <f t="shared" si="0"/>
        <v>35.5</v>
      </c>
      <c r="F15" s="18">
        <v>82.682</v>
      </c>
      <c r="G15" s="18">
        <f t="shared" si="1"/>
        <v>41.341</v>
      </c>
      <c r="H15" s="18">
        <f t="shared" si="2"/>
        <v>76.841</v>
      </c>
      <c r="I15" s="29">
        <f t="shared" si="3"/>
        <v>10</v>
      </c>
      <c r="J15" s="43"/>
    </row>
    <row r="16" s="44" customFormat="1" ht="27.95" customHeight="1" spans="1:10">
      <c r="A16" s="15" t="s">
        <v>662</v>
      </c>
      <c r="B16" s="19" t="s">
        <v>818</v>
      </c>
      <c r="C16" s="19" t="s">
        <v>819</v>
      </c>
      <c r="D16" s="20">
        <v>139</v>
      </c>
      <c r="E16" s="18">
        <f t="shared" si="0"/>
        <v>34.75</v>
      </c>
      <c r="F16" s="18">
        <v>82.728</v>
      </c>
      <c r="G16" s="18">
        <f t="shared" si="1"/>
        <v>41.364</v>
      </c>
      <c r="H16" s="18">
        <f t="shared" si="2"/>
        <v>76.114</v>
      </c>
      <c r="I16" s="29">
        <f t="shared" si="3"/>
        <v>11</v>
      </c>
      <c r="J16" s="43"/>
    </row>
    <row r="17" s="44" customFormat="1" ht="27.95" customHeight="1" spans="1:10">
      <c r="A17" s="15" t="s">
        <v>662</v>
      </c>
      <c r="B17" s="19" t="s">
        <v>820</v>
      </c>
      <c r="C17" s="19" t="s">
        <v>821</v>
      </c>
      <c r="D17" s="20">
        <v>138.5</v>
      </c>
      <c r="E17" s="18">
        <f t="shared" si="0"/>
        <v>34.625</v>
      </c>
      <c r="F17" s="18">
        <v>78.518</v>
      </c>
      <c r="G17" s="18">
        <f t="shared" si="1"/>
        <v>39.259</v>
      </c>
      <c r="H17" s="18">
        <f t="shared" si="2"/>
        <v>73.884</v>
      </c>
      <c r="I17" s="29">
        <f t="shared" si="3"/>
        <v>12</v>
      </c>
      <c r="J17" s="43"/>
    </row>
    <row r="18" s="44" customFormat="1" ht="27.95" customHeight="1" spans="1:10">
      <c r="A18" s="15" t="s">
        <v>662</v>
      </c>
      <c r="B18" s="19" t="s">
        <v>822</v>
      </c>
      <c r="C18" s="19" t="s">
        <v>823</v>
      </c>
      <c r="D18" s="20">
        <v>133.5</v>
      </c>
      <c r="E18" s="18">
        <f t="shared" si="0"/>
        <v>33.375</v>
      </c>
      <c r="F18" s="18">
        <v>80.37</v>
      </c>
      <c r="G18" s="18">
        <f t="shared" si="1"/>
        <v>40.185</v>
      </c>
      <c r="H18" s="18">
        <f t="shared" si="2"/>
        <v>73.56</v>
      </c>
      <c r="I18" s="29">
        <f t="shared" si="3"/>
        <v>13</v>
      </c>
      <c r="J18" s="43"/>
    </row>
    <row r="19" s="44" customFormat="1" ht="27.95" customHeight="1" spans="1:10">
      <c r="A19" s="21" t="s">
        <v>662</v>
      </c>
      <c r="B19" s="22" t="s">
        <v>824</v>
      </c>
      <c r="C19" s="22" t="s">
        <v>825</v>
      </c>
      <c r="D19" s="23">
        <v>138</v>
      </c>
      <c r="E19" s="24">
        <f t="shared" si="0"/>
        <v>34.5</v>
      </c>
      <c r="F19" s="24">
        <v>0</v>
      </c>
      <c r="G19" s="24">
        <f t="shared" si="1"/>
        <v>0</v>
      </c>
      <c r="H19" s="24">
        <f t="shared" si="2"/>
        <v>34.5</v>
      </c>
      <c r="I19" s="32">
        <f t="shared" si="3"/>
        <v>14</v>
      </c>
      <c r="J19" s="92" t="s">
        <v>443</v>
      </c>
    </row>
    <row r="21" s="5" customFormat="1" ht="18.75" spans="1:5">
      <c r="A21" s="5" t="s">
        <v>150</v>
      </c>
      <c r="B21" s="91"/>
      <c r="C21" s="5" t="s">
        <v>151</v>
      </c>
      <c r="D21" s="91"/>
      <c r="E21" s="91" t="s">
        <v>152</v>
      </c>
    </row>
    <row r="22" s="5" customFormat="1" ht="18.75" spans="1:5">
      <c r="A22" s="5" t="s">
        <v>153</v>
      </c>
      <c r="B22" s="91"/>
      <c r="D22" s="91"/>
      <c r="E22" s="91" t="s">
        <v>154</v>
      </c>
    </row>
    <row r="23" s="5" customFormat="1" ht="18.75" spans="2:7">
      <c r="B23" s="91"/>
      <c r="D23" s="25">
        <v>44383</v>
      </c>
      <c r="E23" s="26"/>
      <c r="F23" s="26"/>
      <c r="G23" s="26"/>
    </row>
  </sheetData>
  <mergeCells count="6">
    <mergeCell ref="A1:J1"/>
    <mergeCell ref="A2:J2"/>
    <mergeCell ref="A3:B3"/>
    <mergeCell ref="C3:E3"/>
    <mergeCell ref="F3:G3"/>
    <mergeCell ref="D23:G2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C19" sqref="C19"/>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s>
  <sheetData>
    <row r="1" s="1" customFormat="1" ht="42" customHeight="1" spans="1:10">
      <c r="A1" s="6" t="s">
        <v>223</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191</v>
      </c>
      <c r="B3" s="8"/>
      <c r="C3" s="9" t="s">
        <v>224</v>
      </c>
      <c r="D3" s="9"/>
      <c r="E3" s="9"/>
      <c r="F3" s="9" t="s">
        <v>158</v>
      </c>
      <c r="G3" s="9"/>
      <c r="H3" s="9"/>
    </row>
    <row r="4" s="1" customFormat="1" ht="29.2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23.1" customHeight="1" spans="1:10">
      <c r="A6" s="68" t="s">
        <v>196</v>
      </c>
      <c r="B6" s="69" t="s">
        <v>225</v>
      </c>
      <c r="C6" s="69" t="s">
        <v>226</v>
      </c>
      <c r="D6" s="70">
        <v>159</v>
      </c>
      <c r="E6" s="71">
        <f t="shared" ref="E6:E22" si="0">D6*0.25</f>
        <v>39.75</v>
      </c>
      <c r="F6" s="71">
        <v>88.373</v>
      </c>
      <c r="G6" s="71">
        <f t="shared" ref="G6:G22" si="1">F6*0.5</f>
        <v>44.1865</v>
      </c>
      <c r="H6" s="71">
        <f t="shared" ref="H6:H22" si="2">E6+G6</f>
        <v>83.9365</v>
      </c>
      <c r="I6" s="76">
        <f t="shared" ref="I6:I22" si="3">RANK(H6,$H$6:$H$22)</f>
        <v>1</v>
      </c>
      <c r="J6" s="77" t="s">
        <v>33</v>
      </c>
    </row>
    <row r="7" s="66" customFormat="1" ht="23.1" customHeight="1" spans="1:10">
      <c r="A7" s="68" t="s">
        <v>196</v>
      </c>
      <c r="B7" s="95" t="s">
        <v>227</v>
      </c>
      <c r="C7" s="95" t="s">
        <v>228</v>
      </c>
      <c r="D7" s="96">
        <v>155.5</v>
      </c>
      <c r="E7" s="71">
        <f t="shared" si="0"/>
        <v>38.875</v>
      </c>
      <c r="F7" s="71">
        <v>89.053</v>
      </c>
      <c r="G7" s="71">
        <f t="shared" si="1"/>
        <v>44.5265</v>
      </c>
      <c r="H7" s="71">
        <f t="shared" si="2"/>
        <v>83.4015</v>
      </c>
      <c r="I7" s="76">
        <f t="shared" si="3"/>
        <v>2</v>
      </c>
      <c r="J7" s="77" t="s">
        <v>33</v>
      </c>
    </row>
    <row r="8" s="66" customFormat="1" ht="23.1" customHeight="1" spans="1:10">
      <c r="A8" s="68" t="s">
        <v>196</v>
      </c>
      <c r="B8" s="95" t="s">
        <v>229</v>
      </c>
      <c r="C8" s="95" t="s">
        <v>230</v>
      </c>
      <c r="D8" s="96">
        <v>152.5</v>
      </c>
      <c r="E8" s="71">
        <f t="shared" si="0"/>
        <v>38.125</v>
      </c>
      <c r="F8" s="71">
        <v>87.257</v>
      </c>
      <c r="G8" s="71">
        <f t="shared" si="1"/>
        <v>43.6285</v>
      </c>
      <c r="H8" s="71">
        <f t="shared" si="2"/>
        <v>81.7535</v>
      </c>
      <c r="I8" s="76">
        <f t="shared" si="3"/>
        <v>3</v>
      </c>
      <c r="J8" s="77" t="s">
        <v>33</v>
      </c>
    </row>
    <row r="9" s="66" customFormat="1" ht="23.1" customHeight="1" spans="1:10">
      <c r="A9" s="68" t="s">
        <v>196</v>
      </c>
      <c r="B9" s="95" t="s">
        <v>231</v>
      </c>
      <c r="C9" s="95" t="s">
        <v>232</v>
      </c>
      <c r="D9" s="96">
        <v>149</v>
      </c>
      <c r="E9" s="71">
        <f t="shared" si="0"/>
        <v>37.25</v>
      </c>
      <c r="F9" s="71">
        <v>88.763</v>
      </c>
      <c r="G9" s="71">
        <f t="shared" si="1"/>
        <v>44.3815</v>
      </c>
      <c r="H9" s="71">
        <f t="shared" si="2"/>
        <v>81.6315</v>
      </c>
      <c r="I9" s="76">
        <f t="shared" si="3"/>
        <v>4</v>
      </c>
      <c r="J9" s="77" t="s">
        <v>33</v>
      </c>
    </row>
    <row r="10" s="66" customFormat="1" ht="23.1" customHeight="1" spans="1:10">
      <c r="A10" s="68" t="s">
        <v>196</v>
      </c>
      <c r="B10" s="95" t="s">
        <v>233</v>
      </c>
      <c r="C10" s="95" t="s">
        <v>234</v>
      </c>
      <c r="D10" s="96">
        <v>144.5</v>
      </c>
      <c r="E10" s="71">
        <f t="shared" si="0"/>
        <v>36.125</v>
      </c>
      <c r="F10" s="71">
        <v>89.463</v>
      </c>
      <c r="G10" s="71">
        <f t="shared" si="1"/>
        <v>44.7315</v>
      </c>
      <c r="H10" s="71">
        <f t="shared" si="2"/>
        <v>80.8565</v>
      </c>
      <c r="I10" s="76">
        <f t="shared" si="3"/>
        <v>5</v>
      </c>
      <c r="J10" s="77" t="s">
        <v>33</v>
      </c>
    </row>
    <row r="11" s="66" customFormat="1" ht="23.1" customHeight="1" spans="1:10">
      <c r="A11" s="68" t="s">
        <v>196</v>
      </c>
      <c r="B11" s="95" t="s">
        <v>235</v>
      </c>
      <c r="C11" s="95" t="s">
        <v>236</v>
      </c>
      <c r="D11" s="96">
        <v>144.5</v>
      </c>
      <c r="E11" s="71">
        <f t="shared" si="0"/>
        <v>36.125</v>
      </c>
      <c r="F11" s="71">
        <v>88.8</v>
      </c>
      <c r="G11" s="71">
        <f t="shared" si="1"/>
        <v>44.4</v>
      </c>
      <c r="H11" s="71">
        <f t="shared" si="2"/>
        <v>80.525</v>
      </c>
      <c r="I11" s="76">
        <f t="shared" si="3"/>
        <v>6</v>
      </c>
      <c r="J11" s="116"/>
    </row>
    <row r="12" s="66" customFormat="1" ht="23.1" customHeight="1" spans="1:10">
      <c r="A12" s="68" t="s">
        <v>196</v>
      </c>
      <c r="B12" s="95" t="s">
        <v>237</v>
      </c>
      <c r="C12" s="95" t="s">
        <v>238</v>
      </c>
      <c r="D12" s="96">
        <v>147.5</v>
      </c>
      <c r="E12" s="71">
        <f t="shared" si="0"/>
        <v>36.875</v>
      </c>
      <c r="F12" s="71">
        <v>87.017</v>
      </c>
      <c r="G12" s="71">
        <f t="shared" si="1"/>
        <v>43.5085</v>
      </c>
      <c r="H12" s="71">
        <f t="shared" si="2"/>
        <v>80.3835</v>
      </c>
      <c r="I12" s="76">
        <f t="shared" si="3"/>
        <v>7</v>
      </c>
      <c r="J12" s="116"/>
    </row>
    <row r="13" s="66" customFormat="1" ht="23.1" customHeight="1" spans="1:10">
      <c r="A13" s="68" t="s">
        <v>196</v>
      </c>
      <c r="B13" s="95" t="s">
        <v>239</v>
      </c>
      <c r="C13" s="95" t="s">
        <v>240</v>
      </c>
      <c r="D13" s="96">
        <v>145</v>
      </c>
      <c r="E13" s="71">
        <f t="shared" si="0"/>
        <v>36.25</v>
      </c>
      <c r="F13" s="71">
        <v>87.453</v>
      </c>
      <c r="G13" s="71">
        <f t="shared" si="1"/>
        <v>43.7265</v>
      </c>
      <c r="H13" s="71">
        <f t="shared" si="2"/>
        <v>79.9765</v>
      </c>
      <c r="I13" s="76">
        <f t="shared" si="3"/>
        <v>8</v>
      </c>
      <c r="J13" s="116"/>
    </row>
    <row r="14" s="66" customFormat="1" ht="23.1" customHeight="1" spans="1:10">
      <c r="A14" s="68" t="s">
        <v>196</v>
      </c>
      <c r="B14" s="95" t="s">
        <v>241</v>
      </c>
      <c r="C14" s="95" t="s">
        <v>242</v>
      </c>
      <c r="D14" s="96">
        <v>141</v>
      </c>
      <c r="E14" s="71">
        <f t="shared" si="0"/>
        <v>35.25</v>
      </c>
      <c r="F14" s="71">
        <v>89.35</v>
      </c>
      <c r="G14" s="71">
        <f t="shared" si="1"/>
        <v>44.675</v>
      </c>
      <c r="H14" s="71">
        <f t="shared" si="2"/>
        <v>79.925</v>
      </c>
      <c r="I14" s="76">
        <f t="shared" si="3"/>
        <v>9</v>
      </c>
      <c r="J14" s="116"/>
    </row>
    <row r="15" s="66" customFormat="1" ht="23.1" customHeight="1" spans="1:10">
      <c r="A15" s="68" t="s">
        <v>196</v>
      </c>
      <c r="B15" s="95" t="s">
        <v>243</v>
      </c>
      <c r="C15" s="95" t="s">
        <v>244</v>
      </c>
      <c r="D15" s="96">
        <v>143.5</v>
      </c>
      <c r="E15" s="71">
        <f t="shared" si="0"/>
        <v>35.875</v>
      </c>
      <c r="F15" s="71">
        <v>87.853</v>
      </c>
      <c r="G15" s="71">
        <f t="shared" si="1"/>
        <v>43.9265</v>
      </c>
      <c r="H15" s="71">
        <f t="shared" si="2"/>
        <v>79.8015</v>
      </c>
      <c r="I15" s="76">
        <f t="shared" si="3"/>
        <v>10</v>
      </c>
      <c r="J15" s="116"/>
    </row>
    <row r="16" s="66" customFormat="1" ht="23.1" customHeight="1" spans="1:10">
      <c r="A16" s="68" t="s">
        <v>196</v>
      </c>
      <c r="B16" s="95" t="s">
        <v>245</v>
      </c>
      <c r="C16" s="95" t="s">
        <v>246</v>
      </c>
      <c r="D16" s="96">
        <v>145</v>
      </c>
      <c r="E16" s="71">
        <f t="shared" si="0"/>
        <v>36.25</v>
      </c>
      <c r="F16" s="71">
        <v>86.887</v>
      </c>
      <c r="G16" s="71">
        <f t="shared" si="1"/>
        <v>43.4435</v>
      </c>
      <c r="H16" s="71">
        <f t="shared" si="2"/>
        <v>79.6935</v>
      </c>
      <c r="I16" s="76">
        <f t="shared" si="3"/>
        <v>11</v>
      </c>
      <c r="J16" s="116"/>
    </row>
    <row r="17" s="66" customFormat="1" ht="23.1" customHeight="1" spans="1:10">
      <c r="A17" s="68" t="s">
        <v>196</v>
      </c>
      <c r="B17" s="95" t="s">
        <v>247</v>
      </c>
      <c r="C17" s="95" t="s">
        <v>248</v>
      </c>
      <c r="D17" s="96">
        <v>140.5</v>
      </c>
      <c r="E17" s="71">
        <f t="shared" si="0"/>
        <v>35.125</v>
      </c>
      <c r="F17" s="71">
        <v>88.727</v>
      </c>
      <c r="G17" s="71">
        <f t="shared" si="1"/>
        <v>44.3635</v>
      </c>
      <c r="H17" s="71">
        <f t="shared" si="2"/>
        <v>79.4885</v>
      </c>
      <c r="I17" s="76">
        <f t="shared" si="3"/>
        <v>12</v>
      </c>
      <c r="J17" s="116"/>
    </row>
    <row r="18" s="66" customFormat="1" ht="23.1" customHeight="1" spans="1:10">
      <c r="A18" s="68" t="s">
        <v>196</v>
      </c>
      <c r="B18" s="95" t="s">
        <v>249</v>
      </c>
      <c r="C18" s="95" t="s">
        <v>250</v>
      </c>
      <c r="D18" s="96">
        <v>146</v>
      </c>
      <c r="E18" s="71">
        <f t="shared" si="0"/>
        <v>36.5</v>
      </c>
      <c r="F18" s="71">
        <v>85.877</v>
      </c>
      <c r="G18" s="71">
        <f t="shared" si="1"/>
        <v>42.9385</v>
      </c>
      <c r="H18" s="71">
        <f t="shared" si="2"/>
        <v>79.4385</v>
      </c>
      <c r="I18" s="76">
        <f t="shared" si="3"/>
        <v>13</v>
      </c>
      <c r="J18" s="116"/>
    </row>
    <row r="19" s="66" customFormat="1" ht="23.1" customHeight="1" spans="1:10">
      <c r="A19" s="68" t="s">
        <v>196</v>
      </c>
      <c r="B19" s="95" t="s">
        <v>251</v>
      </c>
      <c r="C19" s="95" t="s">
        <v>252</v>
      </c>
      <c r="D19" s="96">
        <v>144.5</v>
      </c>
      <c r="E19" s="71">
        <f t="shared" si="0"/>
        <v>36.125</v>
      </c>
      <c r="F19" s="71">
        <v>86.313</v>
      </c>
      <c r="G19" s="71">
        <f t="shared" si="1"/>
        <v>43.1565</v>
      </c>
      <c r="H19" s="71">
        <f t="shared" si="2"/>
        <v>79.2815</v>
      </c>
      <c r="I19" s="76">
        <f t="shared" si="3"/>
        <v>14</v>
      </c>
      <c r="J19" s="116"/>
    </row>
    <row r="20" s="66" customFormat="1" ht="23.1" customHeight="1" spans="1:10">
      <c r="A20" s="68" t="s">
        <v>196</v>
      </c>
      <c r="B20" s="95" t="s">
        <v>253</v>
      </c>
      <c r="C20" s="95" t="s">
        <v>254</v>
      </c>
      <c r="D20" s="96">
        <v>140</v>
      </c>
      <c r="E20" s="71">
        <f t="shared" si="0"/>
        <v>35</v>
      </c>
      <c r="F20" s="71">
        <v>86.843</v>
      </c>
      <c r="G20" s="71">
        <f t="shared" si="1"/>
        <v>43.4215</v>
      </c>
      <c r="H20" s="71">
        <f t="shared" si="2"/>
        <v>78.4215</v>
      </c>
      <c r="I20" s="76">
        <f t="shared" si="3"/>
        <v>15</v>
      </c>
      <c r="J20" s="116"/>
    </row>
    <row r="21" s="66" customFormat="1" ht="23.1" customHeight="1" spans="1:10">
      <c r="A21" s="68" t="s">
        <v>196</v>
      </c>
      <c r="B21" s="95" t="s">
        <v>255</v>
      </c>
      <c r="C21" s="95" t="s">
        <v>256</v>
      </c>
      <c r="D21" s="96">
        <v>140</v>
      </c>
      <c r="E21" s="71">
        <f t="shared" si="0"/>
        <v>35</v>
      </c>
      <c r="F21" s="71">
        <v>85.903</v>
      </c>
      <c r="G21" s="71">
        <f t="shared" si="1"/>
        <v>42.9515</v>
      </c>
      <c r="H21" s="71">
        <f t="shared" si="2"/>
        <v>77.9515</v>
      </c>
      <c r="I21" s="76">
        <f t="shared" si="3"/>
        <v>16</v>
      </c>
      <c r="J21" s="116"/>
    </row>
    <row r="22" s="66" customFormat="1" ht="23.1" customHeight="1" spans="1:10">
      <c r="A22" s="72" t="s">
        <v>196</v>
      </c>
      <c r="B22" s="73" t="s">
        <v>257</v>
      </c>
      <c r="C22" s="73" t="s">
        <v>258</v>
      </c>
      <c r="D22" s="74">
        <v>140</v>
      </c>
      <c r="E22" s="63">
        <f t="shared" si="0"/>
        <v>35</v>
      </c>
      <c r="F22" s="63">
        <v>85.763</v>
      </c>
      <c r="G22" s="63">
        <f t="shared" si="1"/>
        <v>42.8815</v>
      </c>
      <c r="H22" s="63">
        <f t="shared" si="2"/>
        <v>77.8815</v>
      </c>
      <c r="I22" s="64">
        <f t="shared" si="3"/>
        <v>17</v>
      </c>
      <c r="J22" s="117"/>
    </row>
    <row r="24" s="50" customFormat="1" ht="18.75" spans="1:5">
      <c r="A24" s="50" t="s">
        <v>150</v>
      </c>
      <c r="B24" s="75"/>
      <c r="C24" s="50" t="s">
        <v>151</v>
      </c>
      <c r="D24" s="75"/>
      <c r="E24" s="75" t="s">
        <v>152</v>
      </c>
    </row>
    <row r="25" s="50" customFormat="1" ht="18.75" spans="1:5">
      <c r="A25" s="50" t="s">
        <v>153</v>
      </c>
      <c r="B25" s="75"/>
      <c r="D25" s="75"/>
      <c r="E25" s="75" t="s">
        <v>154</v>
      </c>
    </row>
    <row r="26" s="50" customFormat="1" ht="18.75" spans="2:7">
      <c r="B26" s="75"/>
      <c r="D26" s="58">
        <v>44383</v>
      </c>
      <c r="E26" s="59"/>
      <c r="F26" s="59"/>
      <c r="G26" s="59"/>
    </row>
  </sheetData>
  <mergeCells count="6">
    <mergeCell ref="A1:J1"/>
    <mergeCell ref="A2:J2"/>
    <mergeCell ref="A3:B3"/>
    <mergeCell ref="C3:E3"/>
    <mergeCell ref="F3:G3"/>
    <mergeCell ref="D26:G26"/>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C8"/>
    </sheetView>
  </sheetViews>
  <sheetFormatPr defaultColWidth="9" defaultRowHeight="13.5"/>
  <cols>
    <col min="1" max="1" width="18.5" customWidth="1"/>
    <col min="2" max="2" width="10.25" customWidth="1"/>
    <col min="3" max="3" width="25.625" customWidth="1"/>
    <col min="4" max="4" width="10.125" customWidth="1"/>
    <col min="5" max="5" width="15.75" customWidth="1"/>
    <col min="6" max="6" width="9.625" customWidth="1"/>
    <col min="7" max="7" width="12.875" customWidth="1"/>
    <col min="8" max="8" width="10.875" customWidth="1"/>
    <col min="10" max="10" width="9.875" customWidth="1"/>
  </cols>
  <sheetData>
    <row r="1" s="1" customFormat="1" ht="42" customHeight="1" spans="1:10">
      <c r="A1" s="6" t="s">
        <v>826</v>
      </c>
      <c r="B1" s="6"/>
      <c r="C1" s="6"/>
      <c r="D1" s="6"/>
      <c r="E1" s="6"/>
      <c r="F1" s="6"/>
      <c r="G1" s="6"/>
      <c r="H1" s="6"/>
      <c r="I1" s="6"/>
      <c r="J1" s="6"/>
    </row>
    <row r="2" s="2" customFormat="1" ht="53.25" customHeight="1" spans="1:10">
      <c r="A2" s="7" t="s">
        <v>1</v>
      </c>
      <c r="B2" s="7"/>
      <c r="C2" s="7"/>
      <c r="D2" s="7"/>
      <c r="E2" s="7"/>
      <c r="F2" s="7"/>
      <c r="G2" s="7"/>
      <c r="H2" s="7"/>
      <c r="I2" s="7"/>
      <c r="J2" s="7"/>
    </row>
    <row r="3" s="3" customFormat="1" ht="34.5" customHeight="1" spans="1:8">
      <c r="A3" s="8" t="s">
        <v>827</v>
      </c>
      <c r="B3" s="8"/>
      <c r="C3" s="9" t="s">
        <v>502</v>
      </c>
      <c r="D3" s="9"/>
      <c r="E3" s="9"/>
      <c r="F3" s="9" t="s">
        <v>158</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89" t="s">
        <v>21</v>
      </c>
      <c r="B5" s="80" t="s">
        <v>22</v>
      </c>
      <c r="C5" s="80" t="s">
        <v>23</v>
      </c>
      <c r="D5" s="79">
        <v>1</v>
      </c>
      <c r="E5" s="80" t="s">
        <v>699</v>
      </c>
      <c r="F5" s="79">
        <v>3</v>
      </c>
      <c r="G5" s="80" t="s">
        <v>700</v>
      </c>
      <c r="H5" s="80" t="s">
        <v>195</v>
      </c>
      <c r="I5" s="79">
        <v>6</v>
      </c>
      <c r="J5" s="87">
        <v>7</v>
      </c>
    </row>
    <row r="6" s="1" customFormat="1" ht="30.75" customHeight="1" spans="1:10">
      <c r="A6" s="13" t="s">
        <v>701</v>
      </c>
      <c r="B6" s="19" t="s">
        <v>828</v>
      </c>
      <c r="C6" s="19" t="s">
        <v>829</v>
      </c>
      <c r="D6" s="20">
        <v>143</v>
      </c>
      <c r="E6" s="18">
        <f t="shared" ref="E6:E8" si="0">D6*0.25</f>
        <v>35.75</v>
      </c>
      <c r="F6" s="18">
        <v>87.916</v>
      </c>
      <c r="G6" s="18">
        <f t="shared" ref="G6:G8" si="1">F6*0.5</f>
        <v>43.958</v>
      </c>
      <c r="H6" s="18">
        <f t="shared" ref="H6:H8" si="2">E6+G6</f>
        <v>79.708</v>
      </c>
      <c r="I6" s="29">
        <f t="shared" ref="I6:I8" si="3">RANK(H6,$H$6:$H$8)</f>
        <v>1</v>
      </c>
      <c r="J6" s="28" t="s">
        <v>33</v>
      </c>
    </row>
    <row r="7" s="1" customFormat="1" ht="30.75" customHeight="1" spans="1:10">
      <c r="A7" s="81" t="s">
        <v>701</v>
      </c>
      <c r="B7" s="16" t="s">
        <v>830</v>
      </c>
      <c r="C7" s="16" t="s">
        <v>831</v>
      </c>
      <c r="D7" s="17">
        <v>137</v>
      </c>
      <c r="E7" s="18">
        <f t="shared" si="0"/>
        <v>34.25</v>
      </c>
      <c r="F7" s="18">
        <v>85.076</v>
      </c>
      <c r="G7" s="18">
        <f t="shared" si="1"/>
        <v>42.538</v>
      </c>
      <c r="H7" s="18">
        <f t="shared" si="2"/>
        <v>76.788</v>
      </c>
      <c r="I7" s="29">
        <f t="shared" si="3"/>
        <v>2</v>
      </c>
      <c r="J7" s="28" t="s">
        <v>33</v>
      </c>
    </row>
    <row r="8" s="4" customFormat="1" ht="35.25" customHeight="1" spans="1:10">
      <c r="A8" s="21" t="s">
        <v>701</v>
      </c>
      <c r="B8" s="22" t="s">
        <v>832</v>
      </c>
      <c r="C8" s="22" t="s">
        <v>833</v>
      </c>
      <c r="D8" s="23">
        <v>120</v>
      </c>
      <c r="E8" s="24">
        <f t="shared" si="0"/>
        <v>30</v>
      </c>
      <c r="F8" s="24">
        <v>84.26</v>
      </c>
      <c r="G8" s="24">
        <f t="shared" si="1"/>
        <v>42.13</v>
      </c>
      <c r="H8" s="24">
        <f t="shared" si="2"/>
        <v>72.13</v>
      </c>
      <c r="I8" s="32">
        <f t="shared" si="3"/>
        <v>3</v>
      </c>
      <c r="J8" s="28" t="s">
        <v>33</v>
      </c>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row r="15" s="5" customFormat="1" ht="18.75" spans="4:7">
      <c r="D15" s="25">
        <v>44383</v>
      </c>
      <c r="E15" s="26"/>
      <c r="F15" s="26"/>
      <c r="G15" s="26"/>
    </row>
  </sheetData>
  <mergeCells count="6">
    <mergeCell ref="A1:J1"/>
    <mergeCell ref="A2:J2"/>
    <mergeCell ref="A3:B3"/>
    <mergeCell ref="C3:E3"/>
    <mergeCell ref="F3:G3"/>
    <mergeCell ref="D15:G15"/>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C6" sqref="C6:C10"/>
    </sheetView>
  </sheetViews>
  <sheetFormatPr defaultColWidth="9" defaultRowHeight="13.5"/>
  <cols>
    <col min="1" max="1" width="18.5" customWidth="1"/>
    <col min="2" max="2" width="10.25" customWidth="1"/>
    <col min="3" max="3" width="25.625" customWidth="1"/>
    <col min="4" max="4" width="9.75" customWidth="1"/>
    <col min="5" max="5" width="15.75" customWidth="1"/>
    <col min="6" max="6" width="10" customWidth="1"/>
    <col min="7" max="7" width="12.875" customWidth="1"/>
    <col min="8" max="8" width="11.75" customWidth="1"/>
    <col min="10" max="10" width="9.5" customWidth="1"/>
  </cols>
  <sheetData>
    <row r="1" s="1" customFormat="1" ht="42" customHeight="1" spans="1:10">
      <c r="A1" s="6" t="s">
        <v>834</v>
      </c>
      <c r="B1" s="6"/>
      <c r="C1" s="6"/>
      <c r="D1" s="6"/>
      <c r="E1" s="6"/>
      <c r="F1" s="6"/>
      <c r="G1" s="6"/>
      <c r="H1" s="6"/>
      <c r="I1" s="6"/>
      <c r="J1" s="6"/>
    </row>
    <row r="2" s="2" customFormat="1" ht="53.25" customHeight="1" spans="1:10">
      <c r="A2" s="7" t="s">
        <v>1</v>
      </c>
      <c r="B2" s="7"/>
      <c r="C2" s="7"/>
      <c r="D2" s="7"/>
      <c r="E2" s="7"/>
      <c r="F2" s="7"/>
      <c r="G2" s="7"/>
      <c r="H2" s="7"/>
      <c r="I2" s="7"/>
      <c r="J2" s="7"/>
    </row>
    <row r="3" s="3" customFormat="1" ht="34.5" customHeight="1" spans="1:8">
      <c r="A3" s="8" t="s">
        <v>835</v>
      </c>
      <c r="B3" s="8"/>
      <c r="C3" s="9" t="s">
        <v>836</v>
      </c>
      <c r="D3" s="9"/>
      <c r="E3" s="9"/>
      <c r="F3" s="9" t="s">
        <v>427</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699</v>
      </c>
      <c r="F5" s="79">
        <v>3</v>
      </c>
      <c r="G5" s="80" t="s">
        <v>522</v>
      </c>
      <c r="H5" s="80" t="s">
        <v>195</v>
      </c>
      <c r="I5" s="79">
        <v>6</v>
      </c>
      <c r="J5" s="87">
        <v>7</v>
      </c>
    </row>
    <row r="6" s="1" customFormat="1" ht="30.75" customHeight="1" spans="1:10">
      <c r="A6" s="81" t="s">
        <v>701</v>
      </c>
      <c r="B6" s="16" t="s">
        <v>837</v>
      </c>
      <c r="C6" s="16" t="s">
        <v>838</v>
      </c>
      <c r="D6" s="17">
        <v>117</v>
      </c>
      <c r="E6" s="82">
        <f t="shared" ref="E6:E10" si="0">D6*0.25</f>
        <v>29.25</v>
      </c>
      <c r="F6" s="18">
        <v>90.396</v>
      </c>
      <c r="G6" s="18">
        <f t="shared" ref="G6:G10" si="1">F6*0.5</f>
        <v>45.198</v>
      </c>
      <c r="H6" s="18">
        <f t="shared" ref="H6:H10" si="2">E6+G6</f>
        <v>74.448</v>
      </c>
      <c r="I6" s="29">
        <f t="shared" ref="I6:I10" si="3">RANK(H6,$H$6:$H$10)</f>
        <v>1</v>
      </c>
      <c r="J6" s="87" t="s">
        <v>33</v>
      </c>
    </row>
    <row r="7" s="1" customFormat="1" ht="30.75" customHeight="1" spans="1:10">
      <c r="A7" s="13" t="s">
        <v>701</v>
      </c>
      <c r="B7" s="19" t="s">
        <v>839</v>
      </c>
      <c r="C7" s="19" t="s">
        <v>840</v>
      </c>
      <c r="D7" s="20">
        <v>113.5</v>
      </c>
      <c r="E7" s="82">
        <f t="shared" si="0"/>
        <v>28.375</v>
      </c>
      <c r="F7" s="18">
        <v>90.05</v>
      </c>
      <c r="G7" s="18">
        <f t="shared" si="1"/>
        <v>45.025</v>
      </c>
      <c r="H7" s="18">
        <f t="shared" si="2"/>
        <v>73.4</v>
      </c>
      <c r="I7" s="29">
        <f t="shared" si="3"/>
        <v>2</v>
      </c>
      <c r="J7" s="87" t="s">
        <v>33</v>
      </c>
    </row>
    <row r="8" s="1" customFormat="1" ht="30.75" customHeight="1" spans="1:10">
      <c r="A8" s="13" t="s">
        <v>701</v>
      </c>
      <c r="B8" s="19" t="s">
        <v>407</v>
      </c>
      <c r="C8" s="19" t="s">
        <v>841</v>
      </c>
      <c r="D8" s="20">
        <v>122.5</v>
      </c>
      <c r="E8" s="82">
        <f t="shared" si="0"/>
        <v>30.625</v>
      </c>
      <c r="F8" s="18">
        <v>83.16</v>
      </c>
      <c r="G8" s="18">
        <f t="shared" si="1"/>
        <v>41.58</v>
      </c>
      <c r="H8" s="18">
        <f t="shared" si="2"/>
        <v>72.205</v>
      </c>
      <c r="I8" s="29">
        <f t="shared" si="3"/>
        <v>3</v>
      </c>
      <c r="J8" s="28" t="s">
        <v>33</v>
      </c>
    </row>
    <row r="9" s="1" customFormat="1" ht="30.75" customHeight="1" spans="1:10">
      <c r="A9" s="81" t="s">
        <v>701</v>
      </c>
      <c r="B9" s="83" t="s">
        <v>842</v>
      </c>
      <c r="C9" s="83" t="s">
        <v>843</v>
      </c>
      <c r="D9" s="84">
        <v>112</v>
      </c>
      <c r="E9" s="82">
        <f t="shared" si="0"/>
        <v>28</v>
      </c>
      <c r="F9" s="18">
        <v>84.62</v>
      </c>
      <c r="G9" s="18">
        <f t="shared" si="1"/>
        <v>42.31</v>
      </c>
      <c r="H9" s="18">
        <f t="shared" si="2"/>
        <v>70.31</v>
      </c>
      <c r="I9" s="29">
        <f t="shared" si="3"/>
        <v>4</v>
      </c>
      <c r="J9" s="88"/>
    </row>
    <row r="10" s="4" customFormat="1" ht="35.25" customHeight="1" spans="1:10">
      <c r="A10" s="34" t="s">
        <v>701</v>
      </c>
      <c r="B10" s="85" t="s">
        <v>844</v>
      </c>
      <c r="C10" s="85" t="s">
        <v>845</v>
      </c>
      <c r="D10" s="86">
        <v>110</v>
      </c>
      <c r="E10" s="24">
        <f t="shared" si="0"/>
        <v>27.5</v>
      </c>
      <c r="F10" s="24">
        <v>85.62</v>
      </c>
      <c r="G10" s="24">
        <f t="shared" si="1"/>
        <v>42.81</v>
      </c>
      <c r="H10" s="24">
        <f t="shared" si="2"/>
        <v>70.31</v>
      </c>
      <c r="I10" s="32">
        <f t="shared" si="3"/>
        <v>4</v>
      </c>
      <c r="J10" s="38"/>
    </row>
    <row r="12" s="5" customFormat="1" ht="18.75" spans="1:5">
      <c r="A12" s="5" t="s">
        <v>150</v>
      </c>
      <c r="C12" s="5" t="s">
        <v>151</v>
      </c>
      <c r="E12" s="5" t="s">
        <v>152</v>
      </c>
    </row>
    <row r="13" s="5" customFormat="1" ht="18.75"/>
    <row r="14" s="5" customFormat="1" ht="18.75" spans="1:5">
      <c r="A14" s="5" t="s">
        <v>153</v>
      </c>
      <c r="E14" s="5" t="s">
        <v>154</v>
      </c>
    </row>
    <row r="15" s="5" customFormat="1" ht="18.75"/>
    <row r="16" s="5" customFormat="1" ht="18.75"/>
    <row r="17" s="5" customFormat="1" ht="18.75" spans="4:7">
      <c r="D17" s="25">
        <v>44383</v>
      </c>
      <c r="E17" s="26"/>
      <c r="F17" s="26"/>
      <c r="G17" s="26"/>
    </row>
  </sheetData>
  <mergeCells count="6">
    <mergeCell ref="A1:J1"/>
    <mergeCell ref="A2:J2"/>
    <mergeCell ref="A3:B3"/>
    <mergeCell ref="C3:E3"/>
    <mergeCell ref="F3:G3"/>
    <mergeCell ref="D17:G17"/>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C6" sqref="C6:C7"/>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9.875" customWidth="1"/>
  </cols>
  <sheetData>
    <row r="1" s="1" customFormat="1" ht="42" customHeight="1" spans="1:10">
      <c r="A1" s="6" t="s">
        <v>846</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847</v>
      </c>
      <c r="B3" s="8"/>
      <c r="C3" s="9" t="s">
        <v>848</v>
      </c>
      <c r="D3" s="9"/>
      <c r="E3" s="9"/>
      <c r="F3" s="9" t="s">
        <v>792</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32.25" customHeight="1" spans="1:10">
      <c r="A6" s="68" t="s">
        <v>636</v>
      </c>
      <c r="B6" s="69" t="s">
        <v>849</v>
      </c>
      <c r="C6" s="69" t="s">
        <v>850</v>
      </c>
      <c r="D6" s="70">
        <v>111</v>
      </c>
      <c r="E6" s="71">
        <f>D6*0.25</f>
        <v>27.75</v>
      </c>
      <c r="F6" s="71">
        <v>85.084</v>
      </c>
      <c r="G6" s="71">
        <f>F6*0.5</f>
        <v>42.542</v>
      </c>
      <c r="H6" s="71">
        <f>E6+G6</f>
        <v>70.292</v>
      </c>
      <c r="I6" s="76">
        <f>RANK(H6,$H$6:$H$7)</f>
        <v>1</v>
      </c>
      <c r="J6" s="77" t="s">
        <v>33</v>
      </c>
    </row>
    <row r="7" s="66" customFormat="1" ht="32.25" customHeight="1" spans="1:10">
      <c r="A7" s="72" t="s">
        <v>636</v>
      </c>
      <c r="B7" s="73" t="s">
        <v>851</v>
      </c>
      <c r="C7" s="73" t="s">
        <v>852</v>
      </c>
      <c r="D7" s="74">
        <v>88.5</v>
      </c>
      <c r="E7" s="63">
        <f>D7*0.25</f>
        <v>22.125</v>
      </c>
      <c r="F7" s="63">
        <v>81.47</v>
      </c>
      <c r="G7" s="63">
        <f>F7*0.5</f>
        <v>40.735</v>
      </c>
      <c r="H7" s="63">
        <f>E7+G7</f>
        <v>62.86</v>
      </c>
      <c r="I7" s="64">
        <f>RANK(H7,$H$6:$H$7)</f>
        <v>2</v>
      </c>
      <c r="J7" s="78" t="s">
        <v>33</v>
      </c>
    </row>
    <row r="9" s="50" customFormat="1" ht="18.75" spans="1:5">
      <c r="A9" s="50" t="s">
        <v>150</v>
      </c>
      <c r="B9" s="75"/>
      <c r="C9" s="50" t="s">
        <v>151</v>
      </c>
      <c r="D9" s="75"/>
      <c r="E9" s="75" t="s">
        <v>152</v>
      </c>
    </row>
    <row r="10" s="50" customFormat="1" ht="18.75" spans="1:5">
      <c r="A10" s="50" t="s">
        <v>153</v>
      </c>
      <c r="B10" s="75"/>
      <c r="D10" s="75"/>
      <c r="E10" s="75" t="s">
        <v>154</v>
      </c>
    </row>
    <row r="11" s="50" customFormat="1" ht="18.75" spans="2:7">
      <c r="B11" s="75"/>
      <c r="D11" s="58">
        <v>44383</v>
      </c>
      <c r="E11" s="59"/>
      <c r="F11" s="59"/>
      <c r="G11" s="59"/>
    </row>
  </sheetData>
  <mergeCells count="6">
    <mergeCell ref="A1:J1"/>
    <mergeCell ref="A2:J2"/>
    <mergeCell ref="A3:B3"/>
    <mergeCell ref="C3:E3"/>
    <mergeCell ref="F3:G3"/>
    <mergeCell ref="D11:G1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9.75" customWidth="1"/>
    <col min="3" max="3" width="22.625" customWidth="1"/>
    <col min="4" max="4" width="10.875" customWidth="1"/>
    <col min="5" max="5" width="12.375" customWidth="1"/>
    <col min="6" max="6" width="11.5" customWidth="1"/>
    <col min="7" max="7" width="13.625" customWidth="1"/>
    <col min="8" max="8" width="12.375" customWidth="1"/>
    <col min="10" max="10" width="10.125" customWidth="1"/>
  </cols>
  <sheetData>
    <row r="1" s="1" customFormat="1" ht="42" customHeight="1" spans="1:10">
      <c r="A1" s="6" t="s">
        <v>853</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854</v>
      </c>
      <c r="B3" s="8"/>
      <c r="C3" s="9" t="s">
        <v>597</v>
      </c>
      <c r="D3" s="9"/>
      <c r="E3" s="9"/>
      <c r="F3" s="9" t="s">
        <v>427</v>
      </c>
      <c r="G3" s="9"/>
      <c r="H3" s="9"/>
    </row>
    <row r="4" s="1" customFormat="1" ht="30.7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9" customFormat="1" ht="31.5" customHeight="1" spans="1:10">
      <c r="A6" s="54" t="s">
        <v>504</v>
      </c>
      <c r="B6" s="55" t="s">
        <v>855</v>
      </c>
      <c r="C6" s="55" t="s">
        <v>856</v>
      </c>
      <c r="D6" s="56">
        <v>109.5</v>
      </c>
      <c r="E6" s="57">
        <f>D6*0.25</f>
        <v>27.375</v>
      </c>
      <c r="F6" s="63">
        <v>80.444</v>
      </c>
      <c r="G6" s="63">
        <f>F6*0.5</f>
        <v>40.222</v>
      </c>
      <c r="H6" s="63">
        <f>E6+G6</f>
        <v>67.597</v>
      </c>
      <c r="I6" s="64">
        <f>RANK(H6,$H$6:$H$6)</f>
        <v>1</v>
      </c>
      <c r="J6" s="65" t="s">
        <v>33</v>
      </c>
    </row>
    <row r="8" s="50" customFormat="1" ht="18.75" spans="1:5">
      <c r="A8" s="50" t="s">
        <v>150</v>
      </c>
      <c r="C8" s="50" t="s">
        <v>151</v>
      </c>
      <c r="E8" s="50" t="s">
        <v>152</v>
      </c>
    </row>
    <row r="9" s="50" customFormat="1" ht="18.75"/>
    <row r="10" s="50" customFormat="1" ht="18.75" spans="1:5">
      <c r="A10" s="50" t="s">
        <v>153</v>
      </c>
      <c r="E10" s="50" t="s">
        <v>154</v>
      </c>
    </row>
    <row r="11" s="50" customFormat="1" ht="18.75"/>
    <row r="12" s="50" customFormat="1" ht="18.75"/>
    <row r="13" s="50" customFormat="1" ht="18.75" spans="4:7">
      <c r="D13" s="58">
        <v>44383</v>
      </c>
      <c r="E13" s="59"/>
      <c r="F13" s="59"/>
      <c r="G13" s="59"/>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11.5" customWidth="1"/>
    <col min="3" max="3" width="22.125" customWidth="1"/>
    <col min="4" max="4" width="10.875" customWidth="1"/>
    <col min="5" max="5" width="13.625" customWidth="1"/>
    <col min="6" max="6" width="10.375" customWidth="1"/>
    <col min="7" max="7" width="12.25" customWidth="1"/>
    <col min="8" max="8" width="9.25"/>
    <col min="10" max="10" width="10" customWidth="1"/>
  </cols>
  <sheetData>
    <row r="1" s="1" customFormat="1" ht="42" customHeight="1" spans="1:10">
      <c r="A1" s="6" t="s">
        <v>857</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858</v>
      </c>
      <c r="B3" s="8"/>
      <c r="C3" s="9" t="s">
        <v>597</v>
      </c>
      <c r="D3" s="9"/>
      <c r="E3" s="9"/>
      <c r="F3" s="9" t="s">
        <v>792</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30.75" customHeight="1" spans="1:10">
      <c r="A5" s="51" t="s">
        <v>21</v>
      </c>
      <c r="B5" s="52" t="s">
        <v>22</v>
      </c>
      <c r="C5" s="52" t="s">
        <v>23</v>
      </c>
      <c r="D5" s="53">
        <v>1</v>
      </c>
      <c r="E5" s="52" t="s">
        <v>193</v>
      </c>
      <c r="F5" s="53">
        <v>3</v>
      </c>
      <c r="G5" s="52" t="s">
        <v>194</v>
      </c>
      <c r="H5" s="52" t="s">
        <v>195</v>
      </c>
      <c r="I5" s="53">
        <v>6</v>
      </c>
      <c r="J5" s="60">
        <v>7</v>
      </c>
    </row>
    <row r="6" s="49" customFormat="1" ht="37.5" customHeight="1" spans="1:10">
      <c r="A6" s="54" t="s">
        <v>721</v>
      </c>
      <c r="B6" s="55" t="s">
        <v>859</v>
      </c>
      <c r="C6" s="55" t="s">
        <v>860</v>
      </c>
      <c r="D6" s="56">
        <v>117.5</v>
      </c>
      <c r="E6" s="57">
        <f>D6*0.25</f>
        <v>29.375</v>
      </c>
      <c r="F6" s="57">
        <v>80.154</v>
      </c>
      <c r="G6" s="57">
        <f>F6*0.5</f>
        <v>40.077</v>
      </c>
      <c r="H6" s="57">
        <f>E6+G6</f>
        <v>69.452</v>
      </c>
      <c r="I6" s="61">
        <f>RANK(H6,$H$6:$H$6)</f>
        <v>1</v>
      </c>
      <c r="J6" s="62" t="s">
        <v>33</v>
      </c>
    </row>
    <row r="8" s="50" customFormat="1" ht="24.95" customHeight="1" spans="1:5">
      <c r="A8" s="50" t="s">
        <v>150</v>
      </c>
      <c r="C8" s="50" t="s">
        <v>151</v>
      </c>
      <c r="E8" s="50" t="s">
        <v>152</v>
      </c>
    </row>
    <row r="9" s="50" customFormat="1" ht="24.95" customHeight="1"/>
    <row r="10" s="50" customFormat="1" ht="24.95" customHeight="1" spans="1:5">
      <c r="A10" s="50" t="s">
        <v>153</v>
      </c>
      <c r="E10" s="50" t="s">
        <v>154</v>
      </c>
    </row>
    <row r="11" s="50" customFormat="1" ht="24.95" customHeight="1"/>
    <row r="12" s="50" customFormat="1" ht="24.95" customHeight="1"/>
    <row r="13" s="50" customFormat="1" ht="24.95" customHeight="1" spans="4:7">
      <c r="D13" s="58">
        <v>44383</v>
      </c>
      <c r="E13" s="59"/>
      <c r="F13" s="59"/>
      <c r="G13" s="59"/>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10.25" customWidth="1"/>
    <col min="3" max="3" width="25.625" customWidth="1"/>
    <col min="4" max="4" width="10.25" customWidth="1"/>
    <col min="5" max="5" width="15.75" customWidth="1"/>
    <col min="6" max="6" width="10.375" customWidth="1"/>
    <col min="7" max="7" width="12.875" customWidth="1"/>
    <col min="8" max="8" width="11.25" customWidth="1"/>
    <col min="10" max="10" width="10.375" customWidth="1"/>
  </cols>
  <sheetData>
    <row r="1" s="1" customFormat="1" ht="42" customHeight="1" spans="1:10">
      <c r="A1" s="6" t="s">
        <v>861</v>
      </c>
      <c r="B1" s="6"/>
      <c r="C1" s="6"/>
      <c r="D1" s="6"/>
      <c r="E1" s="6"/>
      <c r="F1" s="6"/>
      <c r="G1" s="6"/>
      <c r="H1" s="6"/>
      <c r="I1" s="6"/>
      <c r="J1" s="6"/>
    </row>
    <row r="2" s="2" customFormat="1" ht="53.25" customHeight="1" spans="1:10">
      <c r="A2" s="7" t="s">
        <v>1</v>
      </c>
      <c r="B2" s="7"/>
      <c r="C2" s="7"/>
      <c r="D2" s="7"/>
      <c r="E2" s="7"/>
      <c r="F2" s="7"/>
      <c r="G2" s="7"/>
      <c r="H2" s="7"/>
      <c r="I2" s="7"/>
      <c r="J2" s="7"/>
    </row>
    <row r="3" s="3" customFormat="1" ht="34.5" customHeight="1" spans="1:8">
      <c r="A3" s="8" t="s">
        <v>862</v>
      </c>
      <c r="B3" s="8"/>
      <c r="C3" s="9" t="s">
        <v>597</v>
      </c>
      <c r="D3" s="9"/>
      <c r="E3" s="9"/>
      <c r="F3" s="9" t="s">
        <v>543</v>
      </c>
      <c r="G3" s="9"/>
      <c r="H3" s="9"/>
    </row>
    <row r="4" s="1" customFormat="1" ht="33"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51" t="s">
        <v>21</v>
      </c>
      <c r="B5" s="52" t="s">
        <v>22</v>
      </c>
      <c r="C5" s="52" t="s">
        <v>23</v>
      </c>
      <c r="D5" s="53">
        <v>1</v>
      </c>
      <c r="E5" s="52" t="s">
        <v>699</v>
      </c>
      <c r="F5" s="53">
        <v>3</v>
      </c>
      <c r="G5" s="52" t="s">
        <v>863</v>
      </c>
      <c r="H5" s="52" t="s">
        <v>195</v>
      </c>
      <c r="I5" s="53">
        <v>6</v>
      </c>
      <c r="J5" s="60">
        <v>7</v>
      </c>
    </row>
    <row r="6" s="49" customFormat="1" ht="35.25" customHeight="1" spans="1:10">
      <c r="A6" s="54" t="s">
        <v>721</v>
      </c>
      <c r="B6" s="55" t="s">
        <v>864</v>
      </c>
      <c r="C6" s="55" t="s">
        <v>865</v>
      </c>
      <c r="D6" s="56">
        <v>91.5</v>
      </c>
      <c r="E6" s="57">
        <f>D6*0.25</f>
        <v>22.875</v>
      </c>
      <c r="F6" s="57">
        <v>83.746</v>
      </c>
      <c r="G6" s="57">
        <f>F6*0.5</f>
        <v>41.873</v>
      </c>
      <c r="H6" s="57">
        <f>E6+G6</f>
        <v>64.748</v>
      </c>
      <c r="I6" s="61">
        <f>RANK(H6,$H$6:$H$6)</f>
        <v>1</v>
      </c>
      <c r="J6" s="62" t="s">
        <v>33</v>
      </c>
    </row>
    <row r="8" s="50" customFormat="1" ht="18.75" spans="1:5">
      <c r="A8" s="50" t="s">
        <v>150</v>
      </c>
      <c r="C8" s="50" t="s">
        <v>151</v>
      </c>
      <c r="E8" s="50" t="s">
        <v>152</v>
      </c>
    </row>
    <row r="9" s="50" customFormat="1" ht="18.75"/>
    <row r="10" s="50" customFormat="1" ht="18.75" spans="1:5">
      <c r="A10" s="50" t="s">
        <v>153</v>
      </c>
      <c r="E10" s="50" t="s">
        <v>154</v>
      </c>
    </row>
    <row r="11" s="50" customFormat="1" ht="18.75"/>
    <row r="12" s="50" customFormat="1" ht="18.75"/>
    <row r="13" s="50" customFormat="1" ht="18.75" spans="4:7">
      <c r="D13" s="58">
        <v>44383</v>
      </c>
      <c r="E13" s="59"/>
      <c r="F13" s="59"/>
      <c r="G13" s="59"/>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C6" sqref="C6:C8"/>
    </sheetView>
  </sheetViews>
  <sheetFormatPr defaultColWidth="9" defaultRowHeight="13.5"/>
  <cols>
    <col min="1" max="1" width="15.875" customWidth="1"/>
    <col min="2" max="2" width="13.5" customWidth="1"/>
    <col min="3" max="3" width="24.125" customWidth="1"/>
    <col min="4" max="4" width="12" customWidth="1"/>
    <col min="5" max="5" width="13.375" customWidth="1"/>
    <col min="6" max="6" width="11.5" customWidth="1"/>
    <col min="7" max="7" width="13.375" customWidth="1"/>
    <col min="8" max="8" width="13.25" customWidth="1"/>
  </cols>
  <sheetData>
    <row r="1" s="1" customFormat="1" ht="42" customHeight="1" spans="1:10">
      <c r="A1" s="6" t="s">
        <v>866</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867</v>
      </c>
      <c r="B3" s="8"/>
      <c r="C3" s="9" t="s">
        <v>502</v>
      </c>
      <c r="D3" s="9"/>
      <c r="E3" s="9"/>
      <c r="F3" s="9" t="s">
        <v>503</v>
      </c>
      <c r="G3" s="9"/>
      <c r="H3" s="9"/>
    </row>
    <row r="4" s="1" customFormat="1" ht="34.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4" customFormat="1" ht="30.75" customHeight="1" spans="1:10">
      <c r="A6" s="15" t="s">
        <v>735</v>
      </c>
      <c r="B6" s="16" t="s">
        <v>868</v>
      </c>
      <c r="C6" s="16" t="s">
        <v>869</v>
      </c>
      <c r="D6" s="17">
        <v>117</v>
      </c>
      <c r="E6" s="18">
        <f t="shared" ref="E6:E8" si="0">D6*0.2</f>
        <v>23.4</v>
      </c>
      <c r="F6" s="18">
        <v>88.3</v>
      </c>
      <c r="G6" s="18">
        <f t="shared" ref="G6:G8" si="1">F6*0.6</f>
        <v>52.98</v>
      </c>
      <c r="H6" s="18">
        <f t="shared" ref="H6:H8" si="2">E6+G6</f>
        <v>76.38</v>
      </c>
      <c r="I6" s="29">
        <f t="shared" ref="I6:I8" si="3">RANK(H6,$H$6:$H$8)</f>
        <v>1</v>
      </c>
      <c r="J6" s="30" t="s">
        <v>33</v>
      </c>
    </row>
    <row r="7" s="44" customFormat="1" ht="30.75" customHeight="1" spans="1:10">
      <c r="A7" s="15" t="s">
        <v>735</v>
      </c>
      <c r="B7" s="19" t="s">
        <v>870</v>
      </c>
      <c r="C7" s="19" t="s">
        <v>871</v>
      </c>
      <c r="D7" s="20">
        <v>97.5</v>
      </c>
      <c r="E7" s="18">
        <f t="shared" si="0"/>
        <v>19.5</v>
      </c>
      <c r="F7" s="18">
        <v>91.6</v>
      </c>
      <c r="G7" s="18">
        <f t="shared" si="1"/>
        <v>54.96</v>
      </c>
      <c r="H7" s="18">
        <f t="shared" si="2"/>
        <v>74.46</v>
      </c>
      <c r="I7" s="29">
        <f t="shared" si="3"/>
        <v>2</v>
      </c>
      <c r="J7" s="47"/>
    </row>
    <row r="8" s="44" customFormat="1" ht="30.75" customHeight="1" spans="1:10">
      <c r="A8" s="21" t="s">
        <v>735</v>
      </c>
      <c r="B8" s="22" t="s">
        <v>872</v>
      </c>
      <c r="C8" s="22" t="s">
        <v>873</v>
      </c>
      <c r="D8" s="23">
        <v>98</v>
      </c>
      <c r="E8" s="24">
        <f t="shared" si="0"/>
        <v>19.6</v>
      </c>
      <c r="F8" s="24">
        <v>85.38</v>
      </c>
      <c r="G8" s="24">
        <f t="shared" si="1"/>
        <v>51.228</v>
      </c>
      <c r="H8" s="24">
        <f t="shared" si="2"/>
        <v>70.828</v>
      </c>
      <c r="I8" s="32">
        <f t="shared" si="3"/>
        <v>3</v>
      </c>
      <c r="J8" s="48"/>
    </row>
    <row r="9" s="5" customFormat="1" ht="30" customHeight="1" spans="1:7">
      <c r="A9" s="5" t="s">
        <v>150</v>
      </c>
      <c r="C9" s="5" t="s">
        <v>151</v>
      </c>
      <c r="E9" s="5" t="s">
        <v>152</v>
      </c>
      <c r="G9" s="45"/>
    </row>
    <row r="10" s="5" customFormat="1" ht="30" customHeight="1" spans="1:7">
      <c r="A10" s="5" t="s">
        <v>153</v>
      </c>
      <c r="E10" s="5" t="s">
        <v>154</v>
      </c>
      <c r="G10" s="45"/>
    </row>
    <row r="11" s="5" customFormat="1" ht="33.75" customHeight="1" spans="5:9">
      <c r="E11" s="26"/>
      <c r="F11" s="26"/>
      <c r="G11" s="45"/>
      <c r="H11" s="46">
        <v>44383</v>
      </c>
      <c r="I11" s="46"/>
    </row>
  </sheetData>
  <mergeCells count="6">
    <mergeCell ref="A1:J1"/>
    <mergeCell ref="A2:J2"/>
    <mergeCell ref="A3:B3"/>
    <mergeCell ref="C3:E3"/>
    <mergeCell ref="F3:G3"/>
    <mergeCell ref="H11:I1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C7"/>
    </sheetView>
  </sheetViews>
  <sheetFormatPr defaultColWidth="9" defaultRowHeight="13.5"/>
  <cols>
    <col min="1" max="1" width="15.375" customWidth="1"/>
    <col min="2" max="2" width="8.625" customWidth="1"/>
    <col min="3" max="3" width="24" customWidth="1"/>
    <col min="4" max="4" width="11.75" customWidth="1"/>
    <col min="5" max="5" width="14.125" customWidth="1"/>
    <col min="6" max="6" width="11.75" customWidth="1"/>
    <col min="7" max="7" width="13.25" customWidth="1"/>
    <col min="8" max="8" width="13.625" customWidth="1"/>
  </cols>
  <sheetData>
    <row r="1" s="1" customFormat="1" ht="42" customHeight="1" spans="1:10">
      <c r="A1" s="6" t="s">
        <v>874</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875</v>
      </c>
      <c r="B3" s="8"/>
      <c r="C3" s="9" t="s">
        <v>520</v>
      </c>
      <c r="D3" s="9"/>
      <c r="E3" s="9"/>
      <c r="F3" s="9" t="s">
        <v>503</v>
      </c>
      <c r="G3" s="9"/>
      <c r="H3" s="9"/>
    </row>
    <row r="4" s="1" customFormat="1" ht="33"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5.5" customHeight="1" spans="1:10">
      <c r="A6" s="15" t="s">
        <v>876</v>
      </c>
      <c r="B6" s="39" t="s">
        <v>877</v>
      </c>
      <c r="C6" s="39" t="s">
        <v>878</v>
      </c>
      <c r="D6" s="40">
        <v>93.5</v>
      </c>
      <c r="E6" s="18">
        <f>D6*0.2</f>
        <v>18.7</v>
      </c>
      <c r="F6" s="18">
        <v>93.96</v>
      </c>
      <c r="G6" s="18">
        <f>F6*0.6</f>
        <v>56.376</v>
      </c>
      <c r="H6" s="18">
        <f t="shared" ref="H6:H7" si="0">E6+G6</f>
        <v>75.076</v>
      </c>
      <c r="I6" s="29">
        <f>RANK(H6,$H$6:$H$7)</f>
        <v>1</v>
      </c>
      <c r="J6" s="43" t="s">
        <v>33</v>
      </c>
    </row>
    <row r="7" s="4" customFormat="1" ht="25.5" customHeight="1" spans="1:10">
      <c r="A7" s="21" t="s">
        <v>876</v>
      </c>
      <c r="B7" s="41" t="s">
        <v>879</v>
      </c>
      <c r="C7" s="41" t="s">
        <v>880</v>
      </c>
      <c r="D7" s="42">
        <v>86</v>
      </c>
      <c r="E7" s="24">
        <f t="shared" ref="E7" si="1">D7*0.2</f>
        <v>17.2</v>
      </c>
      <c r="F7" s="24">
        <v>90.8</v>
      </c>
      <c r="G7" s="24">
        <f>F7*0.6</f>
        <v>54.48</v>
      </c>
      <c r="H7" s="24">
        <f t="shared" si="0"/>
        <v>71.68</v>
      </c>
      <c r="I7" s="32">
        <f>RANK(H7,$H$6:$H$7)</f>
        <v>2</v>
      </c>
      <c r="J7" s="33"/>
    </row>
    <row r="9" s="5" customFormat="1" ht="18.75" spans="1:5">
      <c r="A9" s="5" t="s">
        <v>150</v>
      </c>
      <c r="C9" s="5" t="s">
        <v>151</v>
      </c>
      <c r="E9" s="5" t="s">
        <v>152</v>
      </c>
    </row>
    <row r="10" s="5" customFormat="1" ht="18.75"/>
    <row r="11" s="5" customFormat="1" ht="18.75" spans="1:5">
      <c r="A11" s="5" t="s">
        <v>153</v>
      </c>
      <c r="E11" s="5" t="s">
        <v>154</v>
      </c>
    </row>
    <row r="12" s="5" customFormat="1" ht="18.75"/>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8.5" customWidth="1"/>
    <col min="2" max="2" width="8.625" customWidth="1"/>
    <col min="3" max="3" width="22.25" customWidth="1"/>
    <col min="4" max="4" width="10.25" customWidth="1"/>
    <col min="5" max="5" width="12" customWidth="1"/>
    <col min="6" max="6" width="10.125" customWidth="1"/>
    <col min="7" max="7" width="11.25" customWidth="1"/>
    <col min="8" max="8" width="10.875" customWidth="1"/>
  </cols>
  <sheetData>
    <row r="1" s="1" customFormat="1" ht="42" customHeight="1" spans="1:10">
      <c r="A1" s="6" t="s">
        <v>881</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882</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30.75" customHeight="1" spans="1:10">
      <c r="A6" s="34" t="s">
        <v>701</v>
      </c>
      <c r="B6" s="35" t="s">
        <v>883</v>
      </c>
      <c r="C6" s="35" t="s">
        <v>884</v>
      </c>
      <c r="D6" s="36">
        <v>127.5</v>
      </c>
      <c r="E6" s="37">
        <f>D6*0.2</f>
        <v>25.5</v>
      </c>
      <c r="F6" s="37">
        <v>83.49</v>
      </c>
      <c r="G6" s="37">
        <f>F6*0.6</f>
        <v>50.094</v>
      </c>
      <c r="H6" s="37">
        <f>E6+G6</f>
        <v>75.594</v>
      </c>
      <c r="I6" s="32">
        <f>RANK(H6,$H$6:$H$6)</f>
        <v>1</v>
      </c>
      <c r="J6" s="38" t="s">
        <v>33</v>
      </c>
    </row>
    <row r="8" s="5" customFormat="1" ht="18.75" spans="1:5">
      <c r="A8" s="5" t="s">
        <v>150</v>
      </c>
      <c r="C8" s="5" t="s">
        <v>151</v>
      </c>
      <c r="E8" s="5" t="s">
        <v>152</v>
      </c>
    </row>
    <row r="9" s="5" customFormat="1" ht="18.75"/>
    <row r="10" s="5" customFormat="1" ht="18.75" spans="1:5">
      <c r="A10" s="5" t="s">
        <v>153</v>
      </c>
      <c r="E10" s="5" t="s">
        <v>154</v>
      </c>
    </row>
    <row r="11" s="5" customFormat="1" ht="18.75"/>
    <row r="12" s="5" customFormat="1" ht="18.75"/>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0.875" customWidth="1"/>
    <col min="7" max="8" width="11.75" customWidth="1"/>
  </cols>
  <sheetData>
    <row r="1" s="1" customFormat="1" ht="42" customHeight="1" spans="1:10">
      <c r="A1" s="6" t="s">
        <v>885</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886</v>
      </c>
      <c r="B3" s="8"/>
      <c r="C3" s="9" t="s">
        <v>502</v>
      </c>
      <c r="D3" s="9"/>
      <c r="E3" s="9"/>
      <c r="F3" s="9" t="s">
        <v>503</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4" customHeight="1" spans="1:10">
      <c r="A6" s="15" t="s">
        <v>576</v>
      </c>
      <c r="B6" s="16" t="s">
        <v>887</v>
      </c>
      <c r="C6" s="16" t="s">
        <v>888</v>
      </c>
      <c r="D6" s="17">
        <v>132</v>
      </c>
      <c r="E6" s="18">
        <f t="shared" ref="E6:E8" si="0">D6*0.2</f>
        <v>26.4</v>
      </c>
      <c r="F6" s="18">
        <v>93.196</v>
      </c>
      <c r="G6" s="18">
        <f t="shared" ref="G6:G8" si="1">F6*0.6</f>
        <v>55.9176</v>
      </c>
      <c r="H6" s="18">
        <f t="shared" ref="H6:H8" si="2">E6+G6</f>
        <v>82.3176</v>
      </c>
      <c r="I6" s="29">
        <f t="shared" ref="I6:I8" si="3">RANK(H6,$H$6:$H$8)</f>
        <v>1</v>
      </c>
      <c r="J6" s="30" t="s">
        <v>33</v>
      </c>
    </row>
    <row r="7" s="4" customFormat="1" ht="24" customHeight="1" spans="1:10">
      <c r="A7" s="15" t="s">
        <v>576</v>
      </c>
      <c r="B7" s="19" t="s">
        <v>889</v>
      </c>
      <c r="C7" s="19" t="s">
        <v>890</v>
      </c>
      <c r="D7" s="20">
        <v>123</v>
      </c>
      <c r="E7" s="18">
        <f t="shared" si="0"/>
        <v>24.6</v>
      </c>
      <c r="F7" s="18">
        <v>92.566</v>
      </c>
      <c r="G7" s="18">
        <f t="shared" si="1"/>
        <v>55.5396</v>
      </c>
      <c r="H7" s="18">
        <f t="shared" si="2"/>
        <v>80.1396</v>
      </c>
      <c r="I7" s="29">
        <f t="shared" si="3"/>
        <v>2</v>
      </c>
      <c r="J7" s="30"/>
    </row>
    <row r="8" s="4" customFormat="1" ht="24" customHeight="1" spans="1:10">
      <c r="A8" s="21" t="s">
        <v>576</v>
      </c>
      <c r="B8" s="22" t="s">
        <v>891</v>
      </c>
      <c r="C8" s="22" t="s">
        <v>892</v>
      </c>
      <c r="D8" s="23">
        <v>119</v>
      </c>
      <c r="E8" s="24">
        <f t="shared" si="0"/>
        <v>23.8</v>
      </c>
      <c r="F8" s="24">
        <v>92.076</v>
      </c>
      <c r="G8" s="24">
        <f t="shared" si="1"/>
        <v>55.2456</v>
      </c>
      <c r="H8" s="24">
        <f t="shared" si="2"/>
        <v>79.0456</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selection activeCell="C6" sqref="C6:C30"/>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s>
  <sheetData>
    <row r="1" s="1" customFormat="1" ht="42" customHeight="1" spans="1:10">
      <c r="A1" s="6" t="s">
        <v>259</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191</v>
      </c>
      <c r="B3" s="8"/>
      <c r="C3" s="9" t="s">
        <v>260</v>
      </c>
      <c r="D3" s="9"/>
      <c r="E3" s="9"/>
      <c r="F3" s="9" t="s">
        <v>261</v>
      </c>
      <c r="G3" s="9"/>
      <c r="H3" s="9"/>
    </row>
    <row r="4" s="1" customFormat="1" ht="28.5"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24.95" customHeight="1" spans="1:10">
      <c r="A6" s="68" t="s">
        <v>196</v>
      </c>
      <c r="B6" s="69" t="s">
        <v>262</v>
      </c>
      <c r="C6" s="69" t="s">
        <v>263</v>
      </c>
      <c r="D6" s="70">
        <v>158.5</v>
      </c>
      <c r="E6" s="71">
        <f t="shared" ref="E6:E30" si="0">D6*0.25</f>
        <v>39.625</v>
      </c>
      <c r="F6" s="71">
        <v>87.78</v>
      </c>
      <c r="G6" s="71">
        <f t="shared" ref="G6:G30" si="1">F6*0.5</f>
        <v>43.89</v>
      </c>
      <c r="H6" s="71">
        <f t="shared" ref="H6:H30" si="2">E6+G6</f>
        <v>83.515</v>
      </c>
      <c r="I6" s="76">
        <f t="shared" ref="I6:I30" si="3">RANK(H6,$H$6:$H$30)</f>
        <v>1</v>
      </c>
      <c r="J6" s="77" t="s">
        <v>33</v>
      </c>
    </row>
    <row r="7" s="66" customFormat="1" ht="24.95" customHeight="1" spans="1:10">
      <c r="A7" s="68" t="s">
        <v>196</v>
      </c>
      <c r="B7" s="95" t="s">
        <v>264</v>
      </c>
      <c r="C7" s="95" t="s">
        <v>265</v>
      </c>
      <c r="D7" s="96">
        <v>156.5</v>
      </c>
      <c r="E7" s="71">
        <f t="shared" si="0"/>
        <v>39.125</v>
      </c>
      <c r="F7" s="71">
        <v>88.747</v>
      </c>
      <c r="G7" s="71">
        <f t="shared" si="1"/>
        <v>44.3735</v>
      </c>
      <c r="H7" s="71">
        <f t="shared" si="2"/>
        <v>83.4985</v>
      </c>
      <c r="I7" s="76">
        <f t="shared" si="3"/>
        <v>2</v>
      </c>
      <c r="J7" s="77" t="s">
        <v>33</v>
      </c>
    </row>
    <row r="8" s="66" customFormat="1" ht="24.95" customHeight="1" spans="1:10">
      <c r="A8" s="68" t="s">
        <v>196</v>
      </c>
      <c r="B8" s="95" t="s">
        <v>266</v>
      </c>
      <c r="C8" s="95" t="s">
        <v>267</v>
      </c>
      <c r="D8" s="96">
        <v>149.5</v>
      </c>
      <c r="E8" s="71">
        <f t="shared" si="0"/>
        <v>37.375</v>
      </c>
      <c r="F8" s="71">
        <v>91.443</v>
      </c>
      <c r="G8" s="71">
        <f t="shared" si="1"/>
        <v>45.7215</v>
      </c>
      <c r="H8" s="71">
        <f t="shared" si="2"/>
        <v>83.0965</v>
      </c>
      <c r="I8" s="76">
        <f t="shared" si="3"/>
        <v>3</v>
      </c>
      <c r="J8" s="77" t="s">
        <v>33</v>
      </c>
    </row>
    <row r="9" s="66" customFormat="1" ht="24.95" customHeight="1" spans="1:10">
      <c r="A9" s="68" t="s">
        <v>196</v>
      </c>
      <c r="B9" s="95" t="s">
        <v>268</v>
      </c>
      <c r="C9" s="95" t="s">
        <v>269</v>
      </c>
      <c r="D9" s="96">
        <v>150.5</v>
      </c>
      <c r="E9" s="71">
        <f t="shared" si="0"/>
        <v>37.625</v>
      </c>
      <c r="F9" s="71">
        <v>90.17</v>
      </c>
      <c r="G9" s="71">
        <f t="shared" si="1"/>
        <v>45.085</v>
      </c>
      <c r="H9" s="71">
        <f t="shared" si="2"/>
        <v>82.71</v>
      </c>
      <c r="I9" s="76">
        <f t="shared" si="3"/>
        <v>4</v>
      </c>
      <c r="J9" s="77" t="s">
        <v>33</v>
      </c>
    </row>
    <row r="10" s="66" customFormat="1" ht="24.95" customHeight="1" spans="1:10">
      <c r="A10" s="68" t="s">
        <v>196</v>
      </c>
      <c r="B10" s="95" t="s">
        <v>270</v>
      </c>
      <c r="C10" s="95" t="s">
        <v>271</v>
      </c>
      <c r="D10" s="96">
        <v>151</v>
      </c>
      <c r="E10" s="71">
        <f t="shared" si="0"/>
        <v>37.75</v>
      </c>
      <c r="F10" s="71">
        <v>89.03</v>
      </c>
      <c r="G10" s="71">
        <f t="shared" si="1"/>
        <v>44.515</v>
      </c>
      <c r="H10" s="71">
        <f t="shared" si="2"/>
        <v>82.265</v>
      </c>
      <c r="I10" s="76">
        <f t="shared" si="3"/>
        <v>5</v>
      </c>
      <c r="J10" s="77" t="s">
        <v>33</v>
      </c>
    </row>
    <row r="11" s="66" customFormat="1" ht="24.95" customHeight="1" spans="1:10">
      <c r="A11" s="68" t="s">
        <v>196</v>
      </c>
      <c r="B11" s="95" t="s">
        <v>272</v>
      </c>
      <c r="C11" s="95" t="s">
        <v>273</v>
      </c>
      <c r="D11" s="96">
        <v>147.5</v>
      </c>
      <c r="E11" s="71">
        <f t="shared" si="0"/>
        <v>36.875</v>
      </c>
      <c r="F11" s="71">
        <v>90.007</v>
      </c>
      <c r="G11" s="71">
        <f t="shared" si="1"/>
        <v>45.0035</v>
      </c>
      <c r="H11" s="71">
        <f t="shared" si="2"/>
        <v>81.8785</v>
      </c>
      <c r="I11" s="76">
        <f t="shared" si="3"/>
        <v>6</v>
      </c>
      <c r="J11" s="77" t="s">
        <v>33</v>
      </c>
    </row>
    <row r="12" s="66" customFormat="1" ht="24.95" customHeight="1" spans="1:10">
      <c r="A12" s="68" t="s">
        <v>196</v>
      </c>
      <c r="B12" s="95" t="s">
        <v>274</v>
      </c>
      <c r="C12" s="95" t="s">
        <v>275</v>
      </c>
      <c r="D12" s="96">
        <v>149</v>
      </c>
      <c r="E12" s="71">
        <f t="shared" si="0"/>
        <v>37.25</v>
      </c>
      <c r="F12" s="71">
        <v>88.76</v>
      </c>
      <c r="G12" s="71">
        <f t="shared" si="1"/>
        <v>44.38</v>
      </c>
      <c r="H12" s="71">
        <f t="shared" si="2"/>
        <v>81.63</v>
      </c>
      <c r="I12" s="76">
        <f t="shared" si="3"/>
        <v>7</v>
      </c>
      <c r="J12" s="77" t="s">
        <v>33</v>
      </c>
    </row>
    <row r="13" s="66" customFormat="1" ht="24.95" customHeight="1" spans="1:10">
      <c r="A13" s="68" t="s">
        <v>196</v>
      </c>
      <c r="B13" s="95" t="s">
        <v>276</v>
      </c>
      <c r="C13" s="95" t="s">
        <v>277</v>
      </c>
      <c r="D13" s="96">
        <v>145</v>
      </c>
      <c r="E13" s="71">
        <f t="shared" si="0"/>
        <v>36.25</v>
      </c>
      <c r="F13" s="71">
        <v>90.623</v>
      </c>
      <c r="G13" s="71">
        <f t="shared" si="1"/>
        <v>45.3115</v>
      </c>
      <c r="H13" s="71">
        <f t="shared" si="2"/>
        <v>81.5615</v>
      </c>
      <c r="I13" s="76">
        <f t="shared" si="3"/>
        <v>8</v>
      </c>
      <c r="J13" s="77" t="s">
        <v>33</v>
      </c>
    </row>
    <row r="14" s="66" customFormat="1" ht="24.95" customHeight="1" spans="1:10">
      <c r="A14" s="68" t="s">
        <v>196</v>
      </c>
      <c r="B14" s="95" t="s">
        <v>278</v>
      </c>
      <c r="C14" s="95" t="s">
        <v>279</v>
      </c>
      <c r="D14" s="96">
        <v>148</v>
      </c>
      <c r="E14" s="71">
        <f t="shared" si="0"/>
        <v>37</v>
      </c>
      <c r="F14" s="71">
        <v>89.037</v>
      </c>
      <c r="G14" s="71">
        <f t="shared" si="1"/>
        <v>44.5185</v>
      </c>
      <c r="H14" s="71">
        <f t="shared" si="2"/>
        <v>81.5185</v>
      </c>
      <c r="I14" s="76">
        <f t="shared" si="3"/>
        <v>9</v>
      </c>
      <c r="J14" s="77" t="s">
        <v>33</v>
      </c>
    </row>
    <row r="15" s="66" customFormat="1" ht="24.95" customHeight="1" spans="1:10">
      <c r="A15" s="68" t="s">
        <v>196</v>
      </c>
      <c r="B15" s="95" t="s">
        <v>280</v>
      </c>
      <c r="C15" s="95" t="s">
        <v>281</v>
      </c>
      <c r="D15" s="96">
        <v>148.5</v>
      </c>
      <c r="E15" s="71">
        <f t="shared" si="0"/>
        <v>37.125</v>
      </c>
      <c r="F15" s="71">
        <v>87.01</v>
      </c>
      <c r="G15" s="71">
        <f t="shared" si="1"/>
        <v>43.505</v>
      </c>
      <c r="H15" s="71">
        <f t="shared" si="2"/>
        <v>80.63</v>
      </c>
      <c r="I15" s="76">
        <f t="shared" si="3"/>
        <v>10</v>
      </c>
      <c r="J15" s="77" t="s">
        <v>33</v>
      </c>
    </row>
    <row r="16" s="66" customFormat="1" ht="24.95" customHeight="1" spans="1:10">
      <c r="A16" s="68" t="s">
        <v>196</v>
      </c>
      <c r="B16" s="95" t="s">
        <v>282</v>
      </c>
      <c r="C16" s="95" t="s">
        <v>283</v>
      </c>
      <c r="D16" s="96">
        <v>146</v>
      </c>
      <c r="E16" s="71">
        <f t="shared" si="0"/>
        <v>36.5</v>
      </c>
      <c r="F16" s="71">
        <v>88.043</v>
      </c>
      <c r="G16" s="71">
        <f t="shared" si="1"/>
        <v>44.0215</v>
      </c>
      <c r="H16" s="71">
        <f t="shared" si="2"/>
        <v>80.5215</v>
      </c>
      <c r="I16" s="76">
        <f t="shared" si="3"/>
        <v>11</v>
      </c>
      <c r="J16" s="116"/>
    </row>
    <row r="17" s="66" customFormat="1" ht="24.95" customHeight="1" spans="1:10">
      <c r="A17" s="68" t="s">
        <v>196</v>
      </c>
      <c r="B17" s="95" t="s">
        <v>284</v>
      </c>
      <c r="C17" s="95" t="s">
        <v>285</v>
      </c>
      <c r="D17" s="96">
        <v>145</v>
      </c>
      <c r="E17" s="71">
        <f t="shared" si="0"/>
        <v>36.25</v>
      </c>
      <c r="F17" s="71">
        <v>88.477</v>
      </c>
      <c r="G17" s="71">
        <f t="shared" si="1"/>
        <v>44.2385</v>
      </c>
      <c r="H17" s="71">
        <f t="shared" si="2"/>
        <v>80.4885</v>
      </c>
      <c r="I17" s="76">
        <f t="shared" si="3"/>
        <v>12</v>
      </c>
      <c r="J17" s="116"/>
    </row>
    <row r="18" s="66" customFormat="1" ht="24.95" customHeight="1" spans="1:10">
      <c r="A18" s="68" t="s">
        <v>196</v>
      </c>
      <c r="B18" s="95" t="s">
        <v>286</v>
      </c>
      <c r="C18" s="95" t="s">
        <v>287</v>
      </c>
      <c r="D18" s="96">
        <v>147</v>
      </c>
      <c r="E18" s="71">
        <f t="shared" si="0"/>
        <v>36.75</v>
      </c>
      <c r="F18" s="71">
        <v>86.67</v>
      </c>
      <c r="G18" s="71">
        <f t="shared" si="1"/>
        <v>43.335</v>
      </c>
      <c r="H18" s="71">
        <f t="shared" si="2"/>
        <v>80.085</v>
      </c>
      <c r="I18" s="76">
        <f t="shared" si="3"/>
        <v>13</v>
      </c>
      <c r="J18" s="116"/>
    </row>
    <row r="19" s="66" customFormat="1" ht="24.95" customHeight="1" spans="1:10">
      <c r="A19" s="68" t="s">
        <v>196</v>
      </c>
      <c r="B19" s="95" t="s">
        <v>288</v>
      </c>
      <c r="C19" s="95" t="s">
        <v>289</v>
      </c>
      <c r="D19" s="96">
        <v>144</v>
      </c>
      <c r="E19" s="71">
        <f t="shared" si="0"/>
        <v>36</v>
      </c>
      <c r="F19" s="71">
        <v>88.12</v>
      </c>
      <c r="G19" s="71">
        <f t="shared" si="1"/>
        <v>44.06</v>
      </c>
      <c r="H19" s="71">
        <f t="shared" si="2"/>
        <v>80.06</v>
      </c>
      <c r="I19" s="76">
        <f t="shared" si="3"/>
        <v>14</v>
      </c>
      <c r="J19" s="116"/>
    </row>
    <row r="20" s="66" customFormat="1" ht="24.95" customHeight="1" spans="1:10">
      <c r="A20" s="68" t="s">
        <v>196</v>
      </c>
      <c r="B20" s="95" t="s">
        <v>290</v>
      </c>
      <c r="C20" s="95" t="s">
        <v>291</v>
      </c>
      <c r="D20" s="96">
        <v>141</v>
      </c>
      <c r="E20" s="71">
        <f t="shared" si="0"/>
        <v>35.25</v>
      </c>
      <c r="F20" s="71">
        <v>88.737</v>
      </c>
      <c r="G20" s="71">
        <f t="shared" si="1"/>
        <v>44.3685</v>
      </c>
      <c r="H20" s="71">
        <f t="shared" si="2"/>
        <v>79.6185</v>
      </c>
      <c r="I20" s="76">
        <f t="shared" si="3"/>
        <v>15</v>
      </c>
      <c r="J20" s="116"/>
    </row>
    <row r="21" s="66" customFormat="1" ht="24.95" customHeight="1" spans="1:10">
      <c r="A21" s="68" t="s">
        <v>196</v>
      </c>
      <c r="B21" s="95" t="s">
        <v>292</v>
      </c>
      <c r="C21" s="95" t="s">
        <v>293</v>
      </c>
      <c r="D21" s="96">
        <v>144</v>
      </c>
      <c r="E21" s="71">
        <f t="shared" si="0"/>
        <v>36</v>
      </c>
      <c r="F21" s="71">
        <v>86.537</v>
      </c>
      <c r="G21" s="71">
        <f t="shared" si="1"/>
        <v>43.2685</v>
      </c>
      <c r="H21" s="71">
        <f t="shared" si="2"/>
        <v>79.2685</v>
      </c>
      <c r="I21" s="76">
        <f t="shared" si="3"/>
        <v>16</v>
      </c>
      <c r="J21" s="116"/>
    </row>
    <row r="22" s="66" customFormat="1" ht="24.95" customHeight="1" spans="1:10">
      <c r="A22" s="68" t="s">
        <v>196</v>
      </c>
      <c r="B22" s="95" t="s">
        <v>294</v>
      </c>
      <c r="C22" s="95" t="s">
        <v>295</v>
      </c>
      <c r="D22" s="96">
        <v>144</v>
      </c>
      <c r="E22" s="71">
        <f t="shared" si="0"/>
        <v>36</v>
      </c>
      <c r="F22" s="71">
        <v>86.427</v>
      </c>
      <c r="G22" s="71">
        <f t="shared" si="1"/>
        <v>43.2135</v>
      </c>
      <c r="H22" s="71">
        <f t="shared" si="2"/>
        <v>79.2135</v>
      </c>
      <c r="I22" s="76">
        <f t="shared" si="3"/>
        <v>17</v>
      </c>
      <c r="J22" s="116"/>
    </row>
    <row r="23" s="66" customFormat="1" ht="24.95" customHeight="1" spans="1:10">
      <c r="A23" s="68" t="s">
        <v>196</v>
      </c>
      <c r="B23" s="95" t="s">
        <v>296</v>
      </c>
      <c r="C23" s="95" t="s">
        <v>297</v>
      </c>
      <c r="D23" s="96">
        <v>137.5</v>
      </c>
      <c r="E23" s="71">
        <f t="shared" si="0"/>
        <v>34.375</v>
      </c>
      <c r="F23" s="71">
        <v>89.33</v>
      </c>
      <c r="G23" s="71">
        <f t="shared" si="1"/>
        <v>44.665</v>
      </c>
      <c r="H23" s="71">
        <f t="shared" si="2"/>
        <v>79.04</v>
      </c>
      <c r="I23" s="76">
        <f t="shared" si="3"/>
        <v>18</v>
      </c>
      <c r="J23" s="116"/>
    </row>
    <row r="24" s="66" customFormat="1" ht="24.95" customHeight="1" spans="1:10">
      <c r="A24" s="68" t="s">
        <v>196</v>
      </c>
      <c r="B24" s="95" t="s">
        <v>298</v>
      </c>
      <c r="C24" s="95" t="s">
        <v>299</v>
      </c>
      <c r="D24" s="96">
        <v>139.5</v>
      </c>
      <c r="E24" s="71">
        <f t="shared" si="0"/>
        <v>34.875</v>
      </c>
      <c r="F24" s="71">
        <v>88.213</v>
      </c>
      <c r="G24" s="71">
        <f t="shared" si="1"/>
        <v>44.1065</v>
      </c>
      <c r="H24" s="71">
        <f t="shared" si="2"/>
        <v>78.9815</v>
      </c>
      <c r="I24" s="76">
        <f t="shared" si="3"/>
        <v>19</v>
      </c>
      <c r="J24" s="116"/>
    </row>
    <row r="25" s="66" customFormat="1" ht="24.95" customHeight="1" spans="1:10">
      <c r="A25" s="68" t="s">
        <v>196</v>
      </c>
      <c r="B25" s="95" t="s">
        <v>300</v>
      </c>
      <c r="C25" s="95" t="s">
        <v>301</v>
      </c>
      <c r="D25" s="96">
        <v>139</v>
      </c>
      <c r="E25" s="71">
        <f t="shared" si="0"/>
        <v>34.75</v>
      </c>
      <c r="F25" s="71">
        <v>87.643</v>
      </c>
      <c r="G25" s="71">
        <f t="shared" si="1"/>
        <v>43.8215</v>
      </c>
      <c r="H25" s="71">
        <f t="shared" si="2"/>
        <v>78.5715</v>
      </c>
      <c r="I25" s="76">
        <f t="shared" si="3"/>
        <v>20</v>
      </c>
      <c r="J25" s="116"/>
    </row>
    <row r="26" s="66" customFormat="1" ht="24.95" customHeight="1" spans="1:10">
      <c r="A26" s="68" t="s">
        <v>196</v>
      </c>
      <c r="B26" s="95" t="s">
        <v>302</v>
      </c>
      <c r="C26" s="95" t="s">
        <v>303</v>
      </c>
      <c r="D26" s="96">
        <v>140</v>
      </c>
      <c r="E26" s="71">
        <f t="shared" si="0"/>
        <v>35</v>
      </c>
      <c r="F26" s="71">
        <v>86.74</v>
      </c>
      <c r="G26" s="71">
        <f t="shared" si="1"/>
        <v>43.37</v>
      </c>
      <c r="H26" s="71">
        <f t="shared" si="2"/>
        <v>78.37</v>
      </c>
      <c r="I26" s="76">
        <f t="shared" si="3"/>
        <v>21</v>
      </c>
      <c r="J26" s="116"/>
    </row>
    <row r="27" s="66" customFormat="1" ht="24.95" customHeight="1" spans="1:10">
      <c r="A27" s="68" t="s">
        <v>196</v>
      </c>
      <c r="B27" s="95" t="s">
        <v>304</v>
      </c>
      <c r="C27" s="95" t="s">
        <v>305</v>
      </c>
      <c r="D27" s="96">
        <v>137</v>
      </c>
      <c r="E27" s="71">
        <f t="shared" si="0"/>
        <v>34.25</v>
      </c>
      <c r="F27" s="71">
        <v>86.867</v>
      </c>
      <c r="G27" s="71">
        <f t="shared" si="1"/>
        <v>43.4335</v>
      </c>
      <c r="H27" s="71">
        <f t="shared" si="2"/>
        <v>77.6835</v>
      </c>
      <c r="I27" s="76">
        <f t="shared" si="3"/>
        <v>22</v>
      </c>
      <c r="J27" s="116"/>
    </row>
    <row r="28" s="66" customFormat="1" ht="24.95" customHeight="1" spans="1:10">
      <c r="A28" s="68" t="s">
        <v>196</v>
      </c>
      <c r="B28" s="95" t="s">
        <v>306</v>
      </c>
      <c r="C28" s="95" t="s">
        <v>307</v>
      </c>
      <c r="D28" s="96">
        <v>135.5</v>
      </c>
      <c r="E28" s="71">
        <f t="shared" si="0"/>
        <v>33.875</v>
      </c>
      <c r="F28" s="71">
        <v>86.663</v>
      </c>
      <c r="G28" s="71">
        <f t="shared" si="1"/>
        <v>43.3315</v>
      </c>
      <c r="H28" s="71">
        <f t="shared" si="2"/>
        <v>77.2065</v>
      </c>
      <c r="I28" s="76">
        <f t="shared" si="3"/>
        <v>23</v>
      </c>
      <c r="J28" s="116"/>
    </row>
    <row r="29" s="66" customFormat="1" ht="24.95" customHeight="1" spans="1:10">
      <c r="A29" s="68" t="s">
        <v>196</v>
      </c>
      <c r="B29" s="95" t="s">
        <v>308</v>
      </c>
      <c r="C29" s="95" t="s">
        <v>309</v>
      </c>
      <c r="D29" s="96">
        <v>140.5</v>
      </c>
      <c r="E29" s="71">
        <f t="shared" si="0"/>
        <v>35.125</v>
      </c>
      <c r="F29" s="71">
        <v>83.807</v>
      </c>
      <c r="G29" s="71">
        <f t="shared" si="1"/>
        <v>41.9035</v>
      </c>
      <c r="H29" s="71">
        <f t="shared" si="2"/>
        <v>77.0285</v>
      </c>
      <c r="I29" s="76">
        <f t="shared" si="3"/>
        <v>24</v>
      </c>
      <c r="J29" s="116"/>
    </row>
    <row r="30" s="66" customFormat="1" ht="24.95" customHeight="1" spans="1:10">
      <c r="A30" s="72" t="s">
        <v>196</v>
      </c>
      <c r="B30" s="73" t="s">
        <v>310</v>
      </c>
      <c r="C30" s="73" t="s">
        <v>311</v>
      </c>
      <c r="D30" s="74">
        <v>136.5</v>
      </c>
      <c r="E30" s="63">
        <f t="shared" si="0"/>
        <v>34.125</v>
      </c>
      <c r="F30" s="63">
        <v>81.22</v>
      </c>
      <c r="G30" s="63">
        <f t="shared" si="1"/>
        <v>40.61</v>
      </c>
      <c r="H30" s="63">
        <f t="shared" si="2"/>
        <v>74.735</v>
      </c>
      <c r="I30" s="64">
        <f t="shared" si="3"/>
        <v>25</v>
      </c>
      <c r="J30" s="117"/>
    </row>
    <row r="32" s="50" customFormat="1" ht="24.95" customHeight="1" spans="1:5">
      <c r="A32" s="50" t="s">
        <v>150</v>
      </c>
      <c r="B32" s="75"/>
      <c r="C32" s="50" t="s">
        <v>151</v>
      </c>
      <c r="D32" s="75"/>
      <c r="E32" s="75" t="s">
        <v>152</v>
      </c>
    </row>
    <row r="33" s="50" customFormat="1" ht="24.95" customHeight="1" spans="1:5">
      <c r="A33" s="50" t="s">
        <v>153</v>
      </c>
      <c r="B33" s="75"/>
      <c r="D33" s="75"/>
      <c r="E33" s="75" t="s">
        <v>154</v>
      </c>
    </row>
    <row r="34" s="50" customFormat="1" ht="24.95" customHeight="1" spans="2:7">
      <c r="B34" s="75"/>
      <c r="D34" s="58">
        <v>44383</v>
      </c>
      <c r="E34" s="59"/>
      <c r="F34" s="59"/>
      <c r="G34" s="59"/>
    </row>
  </sheetData>
  <mergeCells count="6">
    <mergeCell ref="A1:J1"/>
    <mergeCell ref="A2:J2"/>
    <mergeCell ref="A3:B3"/>
    <mergeCell ref="C3:E3"/>
    <mergeCell ref="F3:G3"/>
    <mergeCell ref="D34:G3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1" customWidth="1"/>
  </cols>
  <sheetData>
    <row r="1" s="1" customFormat="1" ht="42" customHeight="1" spans="1:10">
      <c r="A1" s="6" t="s">
        <v>893</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894</v>
      </c>
      <c r="B3" s="8"/>
      <c r="C3" s="9" t="s">
        <v>520</v>
      </c>
      <c r="D3" s="9"/>
      <c r="E3" s="9"/>
      <c r="F3" s="9" t="s">
        <v>503</v>
      </c>
      <c r="G3" s="9"/>
      <c r="H3" s="9"/>
    </row>
    <row r="4" s="1" customFormat="1" ht="30"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4" customHeight="1" spans="1:10">
      <c r="A6" s="15" t="s">
        <v>576</v>
      </c>
      <c r="B6" s="16" t="s">
        <v>895</v>
      </c>
      <c r="C6" s="16" t="s">
        <v>896</v>
      </c>
      <c r="D6" s="17">
        <v>132</v>
      </c>
      <c r="E6" s="18">
        <f>D6*0.2</f>
        <v>26.4</v>
      </c>
      <c r="F6" s="18">
        <v>87.2</v>
      </c>
      <c r="G6" s="18">
        <f>F6*0.6</f>
        <v>52.32</v>
      </c>
      <c r="H6" s="18">
        <f>E6+G6</f>
        <v>78.72</v>
      </c>
      <c r="I6" s="29">
        <f>RANK(H6,$H$6:$H$7)</f>
        <v>1</v>
      </c>
      <c r="J6" s="30" t="s">
        <v>33</v>
      </c>
    </row>
    <row r="7" s="4" customFormat="1" ht="24" customHeight="1" spans="1:10">
      <c r="A7" s="21" t="s">
        <v>576</v>
      </c>
      <c r="B7" s="22" t="s">
        <v>897</v>
      </c>
      <c r="C7" s="22" t="s">
        <v>898</v>
      </c>
      <c r="D7" s="23">
        <v>95.5</v>
      </c>
      <c r="E7" s="24">
        <f>D7*0.2</f>
        <v>19.1</v>
      </c>
      <c r="F7" s="24">
        <v>0</v>
      </c>
      <c r="G7" s="24">
        <f>F7*0.6</f>
        <v>0</v>
      </c>
      <c r="H7" s="24">
        <f>E7+G7</f>
        <v>19.1</v>
      </c>
      <c r="I7" s="32">
        <f>RANK(H7,$H$6:$H$7)</f>
        <v>2</v>
      </c>
      <c r="J7" s="33" t="s">
        <v>443</v>
      </c>
    </row>
    <row r="9" s="5" customFormat="1" ht="18.75" spans="1:5">
      <c r="A9" s="5" t="s">
        <v>150</v>
      </c>
      <c r="C9" s="5" t="s">
        <v>151</v>
      </c>
      <c r="E9" s="5" t="s">
        <v>152</v>
      </c>
    </row>
    <row r="10" s="5" customFormat="1" ht="18.75"/>
    <row r="11" s="5" customFormat="1" ht="18.75" spans="1:5">
      <c r="A11" s="5" t="s">
        <v>153</v>
      </c>
      <c r="E11" s="5" t="s">
        <v>154</v>
      </c>
    </row>
    <row r="12" s="5" customFormat="1" ht="18.75"/>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C7"/>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0.75" customWidth="1"/>
  </cols>
  <sheetData>
    <row r="1" s="1" customFormat="1" ht="42" customHeight="1" spans="1:10">
      <c r="A1" s="6" t="s">
        <v>899</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894</v>
      </c>
      <c r="B3" s="8"/>
      <c r="C3" s="9" t="s">
        <v>520</v>
      </c>
      <c r="D3" s="9"/>
      <c r="E3" s="9"/>
      <c r="F3" s="9" t="s">
        <v>503</v>
      </c>
      <c r="G3" s="9"/>
      <c r="H3" s="9"/>
    </row>
    <row r="4" s="1" customFormat="1" ht="32.2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4" customHeight="1" spans="1:10">
      <c r="A6" s="15" t="s">
        <v>576</v>
      </c>
      <c r="B6" s="16" t="s">
        <v>900</v>
      </c>
      <c r="C6" s="16" t="s">
        <v>901</v>
      </c>
      <c r="D6" s="17">
        <v>141</v>
      </c>
      <c r="E6" s="18">
        <f>D6*0.2</f>
        <v>28.2</v>
      </c>
      <c r="F6" s="18">
        <v>95.1</v>
      </c>
      <c r="G6" s="18">
        <f>F6*0.6</f>
        <v>57.06</v>
      </c>
      <c r="H6" s="18">
        <f>E6+G6</f>
        <v>85.26</v>
      </c>
      <c r="I6" s="29">
        <f>RANK(H6,$H$6:$H$7)</f>
        <v>1</v>
      </c>
      <c r="J6" s="30" t="s">
        <v>33</v>
      </c>
    </row>
    <row r="7" s="4" customFormat="1" ht="24" customHeight="1" spans="1:10">
      <c r="A7" s="21" t="s">
        <v>576</v>
      </c>
      <c r="B7" s="22" t="s">
        <v>902</v>
      </c>
      <c r="C7" s="22" t="s">
        <v>903</v>
      </c>
      <c r="D7" s="23">
        <v>111</v>
      </c>
      <c r="E7" s="24">
        <f>D7*0.2</f>
        <v>22.2</v>
      </c>
      <c r="F7" s="24">
        <v>86.8</v>
      </c>
      <c r="G7" s="24">
        <f>F7*0.6</f>
        <v>52.08</v>
      </c>
      <c r="H7" s="24">
        <f>E7+G7</f>
        <v>74.28</v>
      </c>
      <c r="I7" s="32">
        <f>RANK(H7,$H$6:$H$7)</f>
        <v>2</v>
      </c>
      <c r="J7" s="33"/>
    </row>
    <row r="9" s="5" customFormat="1" ht="18.75" spans="1:5">
      <c r="A9" s="5" t="s">
        <v>150</v>
      </c>
      <c r="C9" s="5" t="s">
        <v>151</v>
      </c>
      <c r="E9" s="5" t="s">
        <v>152</v>
      </c>
    </row>
    <row r="10" s="5" customFormat="1" ht="18.75"/>
    <row r="11" s="5" customFormat="1" ht="18.75" spans="1:5">
      <c r="A11" s="5" t="s">
        <v>153</v>
      </c>
      <c r="E11" s="5" t="s">
        <v>154</v>
      </c>
    </row>
    <row r="12" s="5" customFormat="1" ht="18.75"/>
    <row r="13" s="5" customFormat="1" ht="18.75" spans="4:7">
      <c r="D13" s="25">
        <v>44383</v>
      </c>
      <c r="E13" s="26"/>
      <c r="F13" s="26"/>
      <c r="G13" s="26"/>
    </row>
  </sheetData>
  <mergeCells count="6">
    <mergeCell ref="A1:J1"/>
    <mergeCell ref="A2:J2"/>
    <mergeCell ref="A3:B3"/>
    <mergeCell ref="C3:E3"/>
    <mergeCell ref="F3:G3"/>
    <mergeCell ref="D13:G13"/>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C8"/>
    </sheetView>
  </sheetViews>
  <sheetFormatPr defaultColWidth="9" defaultRowHeight="13.5"/>
  <cols>
    <col min="1" max="1" width="13.5" customWidth="1"/>
    <col min="2" max="2" width="10.875" customWidth="1"/>
    <col min="3" max="3" width="21.5" customWidth="1"/>
    <col min="4" max="4" width="10.625" customWidth="1"/>
    <col min="5" max="5" width="13.25" customWidth="1"/>
    <col min="6" max="6" width="11" customWidth="1"/>
    <col min="7" max="7" width="11.75" customWidth="1"/>
    <col min="8" max="8" width="10.5" customWidth="1"/>
  </cols>
  <sheetData>
    <row r="1" s="1" customFormat="1" ht="42" customHeight="1" spans="1:10">
      <c r="A1" s="6" t="s">
        <v>904</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894</v>
      </c>
      <c r="B3" s="8"/>
      <c r="C3" s="9" t="s">
        <v>502</v>
      </c>
      <c r="D3" s="9"/>
      <c r="E3" s="9"/>
      <c r="F3" s="9" t="s">
        <v>503</v>
      </c>
      <c r="G3" s="9"/>
      <c r="H3" s="9"/>
    </row>
    <row r="4" s="1" customFormat="1" ht="33.7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521</v>
      </c>
      <c r="F5" s="14">
        <v>3</v>
      </c>
      <c r="G5" s="13" t="s">
        <v>522</v>
      </c>
      <c r="H5" s="13" t="s">
        <v>195</v>
      </c>
      <c r="I5" s="14">
        <v>6</v>
      </c>
      <c r="J5" s="28">
        <v>7</v>
      </c>
    </row>
    <row r="6" s="4" customFormat="1" ht="27.75" customHeight="1" spans="1:10">
      <c r="A6" s="15" t="s">
        <v>576</v>
      </c>
      <c r="B6" s="16" t="s">
        <v>905</v>
      </c>
      <c r="C6" s="16" t="s">
        <v>906</v>
      </c>
      <c r="D6" s="17">
        <v>132.5</v>
      </c>
      <c r="E6" s="18">
        <f t="shared" ref="E6:E8" si="0">D6*0.2</f>
        <v>26.5</v>
      </c>
      <c r="F6" s="18">
        <v>92.864</v>
      </c>
      <c r="G6" s="18">
        <f t="shared" ref="G6:G8" si="1">F6*0.6</f>
        <v>55.7184</v>
      </c>
      <c r="H6" s="18">
        <f t="shared" ref="H6:H8" si="2">E6+G6</f>
        <v>82.2184</v>
      </c>
      <c r="I6" s="29">
        <f t="shared" ref="I6:I8" si="3">RANK(H6,$H$6:$H$8)</f>
        <v>1</v>
      </c>
      <c r="J6" s="30" t="s">
        <v>33</v>
      </c>
    </row>
    <row r="7" s="4" customFormat="1" ht="27.75" customHeight="1" spans="1:10">
      <c r="A7" s="15" t="s">
        <v>576</v>
      </c>
      <c r="B7" s="19" t="s">
        <v>907</v>
      </c>
      <c r="C7" s="19" t="s">
        <v>908</v>
      </c>
      <c r="D7" s="20">
        <v>107.5</v>
      </c>
      <c r="E7" s="18">
        <f t="shared" si="0"/>
        <v>21.5</v>
      </c>
      <c r="F7" s="18">
        <v>87.824</v>
      </c>
      <c r="G7" s="18">
        <f t="shared" si="1"/>
        <v>52.6944</v>
      </c>
      <c r="H7" s="18">
        <f t="shared" si="2"/>
        <v>74.1944</v>
      </c>
      <c r="I7" s="29">
        <f t="shared" si="3"/>
        <v>2</v>
      </c>
      <c r="J7" s="31"/>
    </row>
    <row r="8" s="4" customFormat="1" ht="27.75" customHeight="1" spans="1:10">
      <c r="A8" s="21" t="s">
        <v>576</v>
      </c>
      <c r="B8" s="22" t="s">
        <v>909</v>
      </c>
      <c r="C8" s="22" t="s">
        <v>910</v>
      </c>
      <c r="D8" s="23">
        <v>105.5</v>
      </c>
      <c r="E8" s="24">
        <f t="shared" si="0"/>
        <v>21.1</v>
      </c>
      <c r="F8" s="24">
        <v>84</v>
      </c>
      <c r="G8" s="24">
        <f t="shared" si="1"/>
        <v>50.4</v>
      </c>
      <c r="H8" s="24">
        <f t="shared" si="2"/>
        <v>71.5</v>
      </c>
      <c r="I8" s="32">
        <f t="shared" si="3"/>
        <v>3</v>
      </c>
      <c r="J8" s="33"/>
    </row>
    <row r="10" s="5" customFormat="1" ht="18.75" spans="1:5">
      <c r="A10" s="5" t="s">
        <v>150</v>
      </c>
      <c r="C10" s="5" t="s">
        <v>151</v>
      </c>
      <c r="E10" s="5" t="s">
        <v>152</v>
      </c>
    </row>
    <row r="11" s="5" customFormat="1" ht="18.75"/>
    <row r="12" s="5" customFormat="1" ht="18.75" spans="1:5">
      <c r="A12" s="5" t="s">
        <v>153</v>
      </c>
      <c r="E12" s="5" t="s">
        <v>154</v>
      </c>
    </row>
    <row r="13" s="5" customFormat="1" ht="18.75"/>
    <row r="14" s="5" customFormat="1" ht="18.75" spans="4:7">
      <c r="D14" s="25">
        <v>44383</v>
      </c>
      <c r="E14" s="26"/>
      <c r="F14" s="26"/>
      <c r="G14" s="26"/>
    </row>
  </sheetData>
  <mergeCells count="6">
    <mergeCell ref="A1:J1"/>
    <mergeCell ref="A2:J2"/>
    <mergeCell ref="A3:B3"/>
    <mergeCell ref="C3:E3"/>
    <mergeCell ref="F3:G3"/>
    <mergeCell ref="D14:G1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C6" sqref="C6:C20"/>
    </sheetView>
  </sheetViews>
  <sheetFormatPr defaultColWidth="9" defaultRowHeight="13.5"/>
  <cols>
    <col min="1" max="1" width="15.875" customWidth="1"/>
    <col min="2" max="2" width="1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10.125" customWidth="1"/>
  </cols>
  <sheetData>
    <row r="1" s="1" customFormat="1" ht="42" customHeight="1" spans="1:10">
      <c r="A1" s="6" t="s">
        <v>312</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313</v>
      </c>
      <c r="B3" s="8"/>
      <c r="C3" s="9" t="s">
        <v>314</v>
      </c>
      <c r="D3" s="9"/>
      <c r="E3" s="9"/>
      <c r="F3" s="9" t="s">
        <v>315</v>
      </c>
      <c r="G3" s="9"/>
      <c r="H3" s="9"/>
    </row>
    <row r="4" s="1" customFormat="1" ht="32.25" customHeight="1" spans="1:10">
      <c r="A4" s="10" t="s">
        <v>5</v>
      </c>
      <c r="B4" s="11" t="s">
        <v>6</v>
      </c>
      <c r="C4" s="11" t="s">
        <v>7</v>
      </c>
      <c r="D4" s="11" t="s">
        <v>8</v>
      </c>
      <c r="E4" s="11" t="s">
        <v>9</v>
      </c>
      <c r="F4" s="11" t="s">
        <v>10</v>
      </c>
      <c r="G4" s="11" t="s">
        <v>11</v>
      </c>
      <c r="H4" s="11" t="s">
        <v>12</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24.95" customHeight="1" spans="1:10">
      <c r="A6" s="68" t="s">
        <v>316</v>
      </c>
      <c r="B6" s="69" t="s">
        <v>317</v>
      </c>
      <c r="C6" s="69" t="s">
        <v>318</v>
      </c>
      <c r="D6" s="70">
        <v>156.5</v>
      </c>
      <c r="E6" s="71">
        <f t="shared" ref="E6:E20" si="0">D6*0.25</f>
        <v>39.125</v>
      </c>
      <c r="F6" s="71">
        <v>91.47</v>
      </c>
      <c r="G6" s="71">
        <f t="shared" ref="G6:G20" si="1">F6*0.5</f>
        <v>45.735</v>
      </c>
      <c r="H6" s="71">
        <f t="shared" ref="H6:H20" si="2">E6+G6</f>
        <v>84.86</v>
      </c>
      <c r="I6" s="76">
        <f t="shared" ref="I6:I20" si="3">RANK(H6,$H$6:$H$20)</f>
        <v>1</v>
      </c>
      <c r="J6" s="77" t="s">
        <v>33</v>
      </c>
    </row>
    <row r="7" s="66" customFormat="1" ht="24.95" customHeight="1" spans="1:10">
      <c r="A7" s="68" t="s">
        <v>316</v>
      </c>
      <c r="B7" s="95" t="s">
        <v>319</v>
      </c>
      <c r="C7" s="95" t="s">
        <v>320</v>
      </c>
      <c r="D7" s="96">
        <v>154</v>
      </c>
      <c r="E7" s="71">
        <f t="shared" si="0"/>
        <v>38.5</v>
      </c>
      <c r="F7" s="71">
        <v>92.35</v>
      </c>
      <c r="G7" s="71">
        <f t="shared" si="1"/>
        <v>46.175</v>
      </c>
      <c r="H7" s="71">
        <f t="shared" si="2"/>
        <v>84.675</v>
      </c>
      <c r="I7" s="76">
        <f t="shared" si="3"/>
        <v>2</v>
      </c>
      <c r="J7" s="77" t="s">
        <v>33</v>
      </c>
    </row>
    <row r="8" s="66" customFormat="1" ht="24.95" customHeight="1" spans="1:10">
      <c r="A8" s="68" t="s">
        <v>316</v>
      </c>
      <c r="B8" s="95" t="s">
        <v>321</v>
      </c>
      <c r="C8" s="95" t="s">
        <v>322</v>
      </c>
      <c r="D8" s="96">
        <v>156</v>
      </c>
      <c r="E8" s="71">
        <f t="shared" si="0"/>
        <v>39</v>
      </c>
      <c r="F8" s="71">
        <v>90.81</v>
      </c>
      <c r="G8" s="71">
        <f t="shared" si="1"/>
        <v>45.405</v>
      </c>
      <c r="H8" s="71">
        <f t="shared" si="2"/>
        <v>84.405</v>
      </c>
      <c r="I8" s="76">
        <f t="shared" si="3"/>
        <v>3</v>
      </c>
      <c r="J8" s="77" t="s">
        <v>33</v>
      </c>
    </row>
    <row r="9" s="66" customFormat="1" ht="24.95" customHeight="1" spans="1:10">
      <c r="A9" s="68" t="s">
        <v>316</v>
      </c>
      <c r="B9" s="95" t="s">
        <v>323</v>
      </c>
      <c r="C9" s="95" t="s">
        <v>324</v>
      </c>
      <c r="D9" s="96">
        <v>151.5</v>
      </c>
      <c r="E9" s="71">
        <f t="shared" si="0"/>
        <v>37.875</v>
      </c>
      <c r="F9" s="71">
        <v>92.91</v>
      </c>
      <c r="G9" s="71">
        <f t="shared" si="1"/>
        <v>46.455</v>
      </c>
      <c r="H9" s="71">
        <f t="shared" si="2"/>
        <v>84.33</v>
      </c>
      <c r="I9" s="76">
        <f t="shared" si="3"/>
        <v>4</v>
      </c>
      <c r="J9" s="77" t="s">
        <v>33</v>
      </c>
    </row>
    <row r="10" s="66" customFormat="1" ht="24.95" customHeight="1" spans="1:10">
      <c r="A10" s="68" t="s">
        <v>316</v>
      </c>
      <c r="B10" s="95" t="s">
        <v>325</v>
      </c>
      <c r="C10" s="95" t="s">
        <v>326</v>
      </c>
      <c r="D10" s="96">
        <v>146</v>
      </c>
      <c r="E10" s="71">
        <f t="shared" si="0"/>
        <v>36.5</v>
      </c>
      <c r="F10" s="71">
        <v>91.48</v>
      </c>
      <c r="G10" s="71">
        <f t="shared" si="1"/>
        <v>45.74</v>
      </c>
      <c r="H10" s="71">
        <f t="shared" si="2"/>
        <v>82.24</v>
      </c>
      <c r="I10" s="76">
        <f t="shared" si="3"/>
        <v>5</v>
      </c>
      <c r="J10" s="77" t="s">
        <v>33</v>
      </c>
    </row>
    <row r="11" s="66" customFormat="1" ht="24.95" customHeight="1" spans="1:10">
      <c r="A11" s="68" t="s">
        <v>316</v>
      </c>
      <c r="B11" s="95" t="s">
        <v>327</v>
      </c>
      <c r="C11" s="95" t="s">
        <v>328</v>
      </c>
      <c r="D11" s="96">
        <v>145</v>
      </c>
      <c r="E11" s="71">
        <f t="shared" si="0"/>
        <v>36.25</v>
      </c>
      <c r="F11" s="71">
        <v>90.11</v>
      </c>
      <c r="G11" s="71">
        <f t="shared" si="1"/>
        <v>45.055</v>
      </c>
      <c r="H11" s="71">
        <f t="shared" si="2"/>
        <v>81.305</v>
      </c>
      <c r="I11" s="76">
        <f t="shared" si="3"/>
        <v>6</v>
      </c>
      <c r="J11" s="77" t="s">
        <v>33</v>
      </c>
    </row>
    <row r="12" s="66" customFormat="1" ht="24.95" customHeight="1" spans="1:10">
      <c r="A12" s="68" t="s">
        <v>316</v>
      </c>
      <c r="B12" s="95" t="s">
        <v>329</v>
      </c>
      <c r="C12" s="95" t="s">
        <v>330</v>
      </c>
      <c r="D12" s="96">
        <v>141</v>
      </c>
      <c r="E12" s="71">
        <f t="shared" si="0"/>
        <v>35.25</v>
      </c>
      <c r="F12" s="71">
        <v>91.45</v>
      </c>
      <c r="G12" s="71">
        <f t="shared" si="1"/>
        <v>45.725</v>
      </c>
      <c r="H12" s="71">
        <f t="shared" si="2"/>
        <v>80.975</v>
      </c>
      <c r="I12" s="76">
        <f t="shared" si="3"/>
        <v>7</v>
      </c>
      <c r="J12" s="116"/>
    </row>
    <row r="13" s="66" customFormat="1" ht="24.95" customHeight="1" spans="1:10">
      <c r="A13" s="68" t="s">
        <v>316</v>
      </c>
      <c r="B13" s="95" t="s">
        <v>331</v>
      </c>
      <c r="C13" s="95" t="s">
        <v>332</v>
      </c>
      <c r="D13" s="96">
        <v>144.5</v>
      </c>
      <c r="E13" s="71">
        <f t="shared" si="0"/>
        <v>36.125</v>
      </c>
      <c r="F13" s="71">
        <v>87.24</v>
      </c>
      <c r="G13" s="71">
        <f t="shared" si="1"/>
        <v>43.62</v>
      </c>
      <c r="H13" s="71">
        <f t="shared" si="2"/>
        <v>79.745</v>
      </c>
      <c r="I13" s="76">
        <f t="shared" si="3"/>
        <v>8</v>
      </c>
      <c r="J13" s="116"/>
    </row>
    <row r="14" s="66" customFormat="1" ht="24.95" customHeight="1" spans="1:10">
      <c r="A14" s="68" t="s">
        <v>316</v>
      </c>
      <c r="B14" s="95" t="s">
        <v>333</v>
      </c>
      <c r="C14" s="95" t="s">
        <v>334</v>
      </c>
      <c r="D14" s="96">
        <v>133</v>
      </c>
      <c r="E14" s="71">
        <f t="shared" si="0"/>
        <v>33.25</v>
      </c>
      <c r="F14" s="71">
        <v>88.43</v>
      </c>
      <c r="G14" s="71">
        <f t="shared" si="1"/>
        <v>44.215</v>
      </c>
      <c r="H14" s="71">
        <f t="shared" si="2"/>
        <v>77.465</v>
      </c>
      <c r="I14" s="76">
        <f t="shared" si="3"/>
        <v>9</v>
      </c>
      <c r="J14" s="116"/>
    </row>
    <row r="15" s="66" customFormat="1" ht="24.95" customHeight="1" spans="1:10">
      <c r="A15" s="68" t="s">
        <v>316</v>
      </c>
      <c r="B15" s="95" t="s">
        <v>335</v>
      </c>
      <c r="C15" s="95" t="s">
        <v>336</v>
      </c>
      <c r="D15" s="96">
        <v>135</v>
      </c>
      <c r="E15" s="71">
        <f t="shared" si="0"/>
        <v>33.75</v>
      </c>
      <c r="F15" s="71">
        <v>87.22</v>
      </c>
      <c r="G15" s="71">
        <f t="shared" si="1"/>
        <v>43.61</v>
      </c>
      <c r="H15" s="71">
        <f t="shared" si="2"/>
        <v>77.36</v>
      </c>
      <c r="I15" s="76">
        <f t="shared" si="3"/>
        <v>10</v>
      </c>
      <c r="J15" s="116"/>
    </row>
    <row r="16" s="66" customFormat="1" ht="24.95" customHeight="1" spans="1:10">
      <c r="A16" s="68" t="s">
        <v>316</v>
      </c>
      <c r="B16" s="95" t="s">
        <v>337</v>
      </c>
      <c r="C16" s="95" t="s">
        <v>338</v>
      </c>
      <c r="D16" s="96">
        <v>132</v>
      </c>
      <c r="E16" s="71">
        <f t="shared" si="0"/>
        <v>33</v>
      </c>
      <c r="F16" s="71">
        <v>86.29</v>
      </c>
      <c r="G16" s="71">
        <f t="shared" si="1"/>
        <v>43.145</v>
      </c>
      <c r="H16" s="71">
        <f t="shared" si="2"/>
        <v>76.145</v>
      </c>
      <c r="I16" s="76">
        <f t="shared" si="3"/>
        <v>11</v>
      </c>
      <c r="J16" s="116"/>
    </row>
    <row r="17" s="66" customFormat="1" ht="24.95" customHeight="1" spans="1:10">
      <c r="A17" s="68" t="s">
        <v>316</v>
      </c>
      <c r="B17" s="95" t="s">
        <v>339</v>
      </c>
      <c r="C17" s="95" t="s">
        <v>340</v>
      </c>
      <c r="D17" s="96">
        <v>133.5</v>
      </c>
      <c r="E17" s="71">
        <f t="shared" si="0"/>
        <v>33.375</v>
      </c>
      <c r="F17" s="71">
        <v>84.54</v>
      </c>
      <c r="G17" s="71">
        <f t="shared" si="1"/>
        <v>42.27</v>
      </c>
      <c r="H17" s="71">
        <f t="shared" si="2"/>
        <v>75.645</v>
      </c>
      <c r="I17" s="76">
        <f t="shared" si="3"/>
        <v>12</v>
      </c>
      <c r="J17" s="116"/>
    </row>
    <row r="18" s="66" customFormat="1" ht="24.95" customHeight="1" spans="1:10">
      <c r="A18" s="68" t="s">
        <v>316</v>
      </c>
      <c r="B18" s="95" t="s">
        <v>341</v>
      </c>
      <c r="C18" s="95" t="s">
        <v>342</v>
      </c>
      <c r="D18" s="96">
        <v>138</v>
      </c>
      <c r="E18" s="71">
        <f t="shared" si="0"/>
        <v>34.5</v>
      </c>
      <c r="F18" s="71">
        <v>82.043</v>
      </c>
      <c r="G18" s="71">
        <f t="shared" si="1"/>
        <v>41.0215</v>
      </c>
      <c r="H18" s="71">
        <f t="shared" si="2"/>
        <v>75.5215</v>
      </c>
      <c r="I18" s="76">
        <f t="shared" si="3"/>
        <v>13</v>
      </c>
      <c r="J18" s="116"/>
    </row>
    <row r="19" s="66" customFormat="1" ht="24.95" customHeight="1" spans="1:10">
      <c r="A19" s="68" t="s">
        <v>316</v>
      </c>
      <c r="B19" s="95" t="s">
        <v>343</v>
      </c>
      <c r="C19" s="95" t="s">
        <v>344</v>
      </c>
      <c r="D19" s="96">
        <v>132.5</v>
      </c>
      <c r="E19" s="71">
        <f t="shared" si="0"/>
        <v>33.125</v>
      </c>
      <c r="F19" s="71">
        <v>82.83</v>
      </c>
      <c r="G19" s="71">
        <f t="shared" si="1"/>
        <v>41.415</v>
      </c>
      <c r="H19" s="71">
        <f t="shared" si="2"/>
        <v>74.54</v>
      </c>
      <c r="I19" s="76">
        <f t="shared" si="3"/>
        <v>14</v>
      </c>
      <c r="J19" s="116"/>
    </row>
    <row r="20" s="66" customFormat="1" ht="24.95" customHeight="1" spans="1:10">
      <c r="A20" s="72" t="s">
        <v>316</v>
      </c>
      <c r="B20" s="73" t="s">
        <v>345</v>
      </c>
      <c r="C20" s="73" t="s">
        <v>346</v>
      </c>
      <c r="D20" s="74">
        <v>132</v>
      </c>
      <c r="E20" s="63">
        <f t="shared" si="0"/>
        <v>33</v>
      </c>
      <c r="F20" s="63">
        <v>81.01</v>
      </c>
      <c r="G20" s="63">
        <f t="shared" si="1"/>
        <v>40.505</v>
      </c>
      <c r="H20" s="63">
        <f t="shared" si="2"/>
        <v>73.505</v>
      </c>
      <c r="I20" s="64">
        <f t="shared" si="3"/>
        <v>15</v>
      </c>
      <c r="J20" s="117"/>
    </row>
    <row r="22" s="50" customFormat="1" ht="18.75" spans="1:5">
      <c r="A22" s="50" t="s">
        <v>150</v>
      </c>
      <c r="B22" s="75"/>
      <c r="C22" s="50" t="s">
        <v>151</v>
      </c>
      <c r="D22" s="75"/>
      <c r="E22" s="75" t="s">
        <v>152</v>
      </c>
    </row>
    <row r="23" s="50" customFormat="1" ht="18.75" spans="1:5">
      <c r="A23" s="50" t="s">
        <v>153</v>
      </c>
      <c r="B23" s="75"/>
      <c r="D23" s="75"/>
      <c r="E23" s="75" t="s">
        <v>154</v>
      </c>
    </row>
    <row r="24" s="50" customFormat="1" ht="18.75" spans="2:7">
      <c r="B24" s="75"/>
      <c r="D24" s="58">
        <v>44383</v>
      </c>
      <c r="E24" s="59"/>
      <c r="F24" s="59"/>
      <c r="G24" s="59"/>
    </row>
  </sheetData>
  <mergeCells count="6">
    <mergeCell ref="A1:J1"/>
    <mergeCell ref="A2:J2"/>
    <mergeCell ref="A3:B3"/>
    <mergeCell ref="C3:E3"/>
    <mergeCell ref="F3:G3"/>
    <mergeCell ref="D24:G2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C6" sqref="C6:C20"/>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10.625" customWidth="1"/>
  </cols>
  <sheetData>
    <row r="1" s="1" customFormat="1" ht="42" customHeight="1" spans="1:10">
      <c r="A1" s="6" t="s">
        <v>347</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313</v>
      </c>
      <c r="B3" s="8"/>
      <c r="C3" s="9" t="s">
        <v>314</v>
      </c>
      <c r="D3" s="9"/>
      <c r="E3" s="9"/>
      <c r="F3" s="9" t="s">
        <v>315</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66" customFormat="1" ht="24.95" customHeight="1" spans="1:10">
      <c r="A6" s="68" t="s">
        <v>316</v>
      </c>
      <c r="B6" s="69" t="s">
        <v>348</v>
      </c>
      <c r="C6" s="69" t="s">
        <v>349</v>
      </c>
      <c r="D6" s="70">
        <v>154</v>
      </c>
      <c r="E6" s="71">
        <f t="shared" ref="E6:E20" si="0">D6*0.25</f>
        <v>38.5</v>
      </c>
      <c r="F6" s="71">
        <v>89.02</v>
      </c>
      <c r="G6" s="71">
        <f t="shared" ref="G6:G20" si="1">F6*0.5</f>
        <v>44.51</v>
      </c>
      <c r="H6" s="71">
        <f t="shared" ref="H6:H20" si="2">E6+G6</f>
        <v>83.01</v>
      </c>
      <c r="I6" s="76">
        <f t="shared" ref="I6:I20" si="3">RANK(H6,$H$6:$H$20)</f>
        <v>1</v>
      </c>
      <c r="J6" s="77" t="s">
        <v>33</v>
      </c>
    </row>
    <row r="7" s="66" customFormat="1" ht="24.95" customHeight="1" spans="1:10">
      <c r="A7" s="68" t="s">
        <v>316</v>
      </c>
      <c r="B7" s="95" t="s">
        <v>350</v>
      </c>
      <c r="C7" s="95" t="s">
        <v>351</v>
      </c>
      <c r="D7" s="96">
        <v>156</v>
      </c>
      <c r="E7" s="71">
        <f t="shared" si="0"/>
        <v>39</v>
      </c>
      <c r="F7" s="71">
        <v>86.9</v>
      </c>
      <c r="G7" s="71">
        <f t="shared" si="1"/>
        <v>43.45</v>
      </c>
      <c r="H7" s="71">
        <f t="shared" si="2"/>
        <v>82.45</v>
      </c>
      <c r="I7" s="76">
        <f t="shared" si="3"/>
        <v>2</v>
      </c>
      <c r="J7" s="77" t="s">
        <v>33</v>
      </c>
    </row>
    <row r="8" s="66" customFormat="1" ht="24.95" customHeight="1" spans="1:10">
      <c r="A8" s="68" t="s">
        <v>316</v>
      </c>
      <c r="B8" s="95" t="s">
        <v>352</v>
      </c>
      <c r="C8" s="95" t="s">
        <v>353</v>
      </c>
      <c r="D8" s="96">
        <v>153.5</v>
      </c>
      <c r="E8" s="71">
        <f t="shared" si="0"/>
        <v>38.375</v>
      </c>
      <c r="F8" s="71">
        <v>87.72</v>
      </c>
      <c r="G8" s="71">
        <f t="shared" si="1"/>
        <v>43.86</v>
      </c>
      <c r="H8" s="71">
        <f t="shared" si="2"/>
        <v>82.235</v>
      </c>
      <c r="I8" s="76">
        <f t="shared" si="3"/>
        <v>3</v>
      </c>
      <c r="J8" s="77" t="s">
        <v>33</v>
      </c>
    </row>
    <row r="9" s="66" customFormat="1" ht="24.95" customHeight="1" spans="1:10">
      <c r="A9" s="68" t="s">
        <v>316</v>
      </c>
      <c r="B9" s="95" t="s">
        <v>354</v>
      </c>
      <c r="C9" s="95" t="s">
        <v>355</v>
      </c>
      <c r="D9" s="96">
        <v>151.5</v>
      </c>
      <c r="E9" s="71">
        <f t="shared" si="0"/>
        <v>37.875</v>
      </c>
      <c r="F9" s="71">
        <v>88.44</v>
      </c>
      <c r="G9" s="71">
        <f t="shared" si="1"/>
        <v>44.22</v>
      </c>
      <c r="H9" s="71">
        <f t="shared" si="2"/>
        <v>82.095</v>
      </c>
      <c r="I9" s="76">
        <f t="shared" si="3"/>
        <v>4</v>
      </c>
      <c r="J9" s="77" t="s">
        <v>33</v>
      </c>
    </row>
    <row r="10" s="66" customFormat="1" ht="24.95" customHeight="1" spans="1:10">
      <c r="A10" s="68" t="s">
        <v>316</v>
      </c>
      <c r="B10" s="95" t="s">
        <v>356</v>
      </c>
      <c r="C10" s="95" t="s">
        <v>357</v>
      </c>
      <c r="D10" s="96">
        <v>146</v>
      </c>
      <c r="E10" s="71">
        <f t="shared" si="0"/>
        <v>36.5</v>
      </c>
      <c r="F10" s="71">
        <v>90.61</v>
      </c>
      <c r="G10" s="71">
        <f t="shared" si="1"/>
        <v>45.305</v>
      </c>
      <c r="H10" s="71">
        <f t="shared" si="2"/>
        <v>81.805</v>
      </c>
      <c r="I10" s="76">
        <f t="shared" si="3"/>
        <v>5</v>
      </c>
      <c r="J10" s="77" t="s">
        <v>33</v>
      </c>
    </row>
    <row r="11" s="66" customFormat="1" ht="24.95" customHeight="1" spans="1:10">
      <c r="A11" s="68" t="s">
        <v>316</v>
      </c>
      <c r="B11" s="95" t="s">
        <v>358</v>
      </c>
      <c r="C11" s="95" t="s">
        <v>359</v>
      </c>
      <c r="D11" s="96">
        <v>151</v>
      </c>
      <c r="E11" s="71">
        <f t="shared" si="0"/>
        <v>37.75</v>
      </c>
      <c r="F11" s="71">
        <v>85.96</v>
      </c>
      <c r="G11" s="71">
        <f t="shared" si="1"/>
        <v>42.98</v>
      </c>
      <c r="H11" s="71">
        <f t="shared" si="2"/>
        <v>80.73</v>
      </c>
      <c r="I11" s="76">
        <f t="shared" si="3"/>
        <v>6</v>
      </c>
      <c r="J11" s="77" t="s">
        <v>33</v>
      </c>
    </row>
    <row r="12" s="66" customFormat="1" ht="24.95" customHeight="1" spans="1:10">
      <c r="A12" s="68" t="s">
        <v>316</v>
      </c>
      <c r="B12" s="95" t="s">
        <v>296</v>
      </c>
      <c r="C12" s="95" t="s">
        <v>360</v>
      </c>
      <c r="D12" s="96">
        <v>151.5</v>
      </c>
      <c r="E12" s="71">
        <f t="shared" si="0"/>
        <v>37.875</v>
      </c>
      <c r="F12" s="71">
        <v>85.38</v>
      </c>
      <c r="G12" s="71">
        <f t="shared" si="1"/>
        <v>42.69</v>
      </c>
      <c r="H12" s="71">
        <f t="shared" si="2"/>
        <v>80.565</v>
      </c>
      <c r="I12" s="76">
        <f t="shared" si="3"/>
        <v>7</v>
      </c>
      <c r="J12" s="116"/>
    </row>
    <row r="13" s="66" customFormat="1" ht="24.95" customHeight="1" spans="1:10">
      <c r="A13" s="68" t="s">
        <v>316</v>
      </c>
      <c r="B13" s="95" t="s">
        <v>361</v>
      </c>
      <c r="C13" s="95" t="s">
        <v>362</v>
      </c>
      <c r="D13" s="96">
        <v>149.5</v>
      </c>
      <c r="E13" s="71">
        <f t="shared" si="0"/>
        <v>37.375</v>
      </c>
      <c r="F13" s="71">
        <v>86.3</v>
      </c>
      <c r="G13" s="71">
        <f t="shared" si="1"/>
        <v>43.15</v>
      </c>
      <c r="H13" s="71">
        <f t="shared" si="2"/>
        <v>80.525</v>
      </c>
      <c r="I13" s="76">
        <f t="shared" si="3"/>
        <v>8</v>
      </c>
      <c r="J13" s="116"/>
    </row>
    <row r="14" s="66" customFormat="1" ht="24.95" customHeight="1" spans="1:10">
      <c r="A14" s="68" t="s">
        <v>316</v>
      </c>
      <c r="B14" s="95" t="s">
        <v>363</v>
      </c>
      <c r="C14" s="95" t="s">
        <v>364</v>
      </c>
      <c r="D14" s="96">
        <v>146.5</v>
      </c>
      <c r="E14" s="71">
        <f t="shared" si="0"/>
        <v>36.625</v>
      </c>
      <c r="F14" s="71">
        <v>87.28</v>
      </c>
      <c r="G14" s="71">
        <f t="shared" si="1"/>
        <v>43.64</v>
      </c>
      <c r="H14" s="71">
        <f t="shared" si="2"/>
        <v>80.265</v>
      </c>
      <c r="I14" s="76">
        <f t="shared" si="3"/>
        <v>9</v>
      </c>
      <c r="J14" s="116"/>
    </row>
    <row r="15" s="66" customFormat="1" ht="24.95" customHeight="1" spans="1:10">
      <c r="A15" s="68" t="s">
        <v>316</v>
      </c>
      <c r="B15" s="95" t="s">
        <v>365</v>
      </c>
      <c r="C15" s="95" t="s">
        <v>366</v>
      </c>
      <c r="D15" s="96">
        <v>145.5</v>
      </c>
      <c r="E15" s="71">
        <f t="shared" si="0"/>
        <v>36.375</v>
      </c>
      <c r="F15" s="71">
        <v>87.24</v>
      </c>
      <c r="G15" s="71">
        <f t="shared" si="1"/>
        <v>43.62</v>
      </c>
      <c r="H15" s="71">
        <f t="shared" si="2"/>
        <v>79.995</v>
      </c>
      <c r="I15" s="76">
        <f t="shared" si="3"/>
        <v>10</v>
      </c>
      <c r="J15" s="116"/>
    </row>
    <row r="16" s="66" customFormat="1" ht="24.95" customHeight="1" spans="1:10">
      <c r="A16" s="68" t="s">
        <v>316</v>
      </c>
      <c r="B16" s="95" t="s">
        <v>367</v>
      </c>
      <c r="C16" s="95" t="s">
        <v>368</v>
      </c>
      <c r="D16" s="96">
        <v>146</v>
      </c>
      <c r="E16" s="71">
        <f t="shared" si="0"/>
        <v>36.5</v>
      </c>
      <c r="F16" s="71">
        <v>86.46</v>
      </c>
      <c r="G16" s="71">
        <f t="shared" si="1"/>
        <v>43.23</v>
      </c>
      <c r="H16" s="71">
        <f t="shared" si="2"/>
        <v>79.73</v>
      </c>
      <c r="I16" s="76">
        <f t="shared" si="3"/>
        <v>11</v>
      </c>
      <c r="J16" s="116"/>
    </row>
    <row r="17" s="66" customFormat="1" ht="24.95" customHeight="1" spans="1:10">
      <c r="A17" s="68" t="s">
        <v>316</v>
      </c>
      <c r="B17" s="95" t="s">
        <v>369</v>
      </c>
      <c r="C17" s="95" t="s">
        <v>370</v>
      </c>
      <c r="D17" s="96">
        <v>145.5</v>
      </c>
      <c r="E17" s="71">
        <f t="shared" si="0"/>
        <v>36.375</v>
      </c>
      <c r="F17" s="71">
        <v>86.17</v>
      </c>
      <c r="G17" s="71">
        <f t="shared" si="1"/>
        <v>43.085</v>
      </c>
      <c r="H17" s="71">
        <f t="shared" si="2"/>
        <v>79.46</v>
      </c>
      <c r="I17" s="76">
        <f t="shared" si="3"/>
        <v>12</v>
      </c>
      <c r="J17" s="116"/>
    </row>
    <row r="18" s="66" customFormat="1" ht="24.95" customHeight="1" spans="1:10">
      <c r="A18" s="68" t="s">
        <v>316</v>
      </c>
      <c r="B18" s="95" t="s">
        <v>371</v>
      </c>
      <c r="C18" s="95" t="s">
        <v>372</v>
      </c>
      <c r="D18" s="96">
        <v>142.5</v>
      </c>
      <c r="E18" s="71">
        <f t="shared" si="0"/>
        <v>35.625</v>
      </c>
      <c r="F18" s="71">
        <v>87.44</v>
      </c>
      <c r="G18" s="71">
        <f t="shared" si="1"/>
        <v>43.72</v>
      </c>
      <c r="H18" s="71">
        <f t="shared" si="2"/>
        <v>79.345</v>
      </c>
      <c r="I18" s="76">
        <f t="shared" si="3"/>
        <v>13</v>
      </c>
      <c r="J18" s="116"/>
    </row>
    <row r="19" s="66" customFormat="1" ht="24.95" customHeight="1" spans="1:10">
      <c r="A19" s="68" t="s">
        <v>316</v>
      </c>
      <c r="B19" s="95" t="s">
        <v>373</v>
      </c>
      <c r="C19" s="95" t="s">
        <v>374</v>
      </c>
      <c r="D19" s="96">
        <v>145.5</v>
      </c>
      <c r="E19" s="71">
        <f t="shared" si="0"/>
        <v>36.375</v>
      </c>
      <c r="F19" s="71">
        <v>82.04</v>
      </c>
      <c r="G19" s="71">
        <f t="shared" si="1"/>
        <v>41.02</v>
      </c>
      <c r="H19" s="71">
        <f t="shared" si="2"/>
        <v>77.395</v>
      </c>
      <c r="I19" s="76">
        <f t="shared" si="3"/>
        <v>14</v>
      </c>
      <c r="J19" s="116"/>
    </row>
    <row r="20" s="66" customFormat="1" ht="24.95" customHeight="1" spans="1:10">
      <c r="A20" s="72" t="s">
        <v>316</v>
      </c>
      <c r="B20" s="73" t="s">
        <v>375</v>
      </c>
      <c r="C20" s="73" t="s">
        <v>376</v>
      </c>
      <c r="D20" s="74">
        <v>142</v>
      </c>
      <c r="E20" s="63">
        <f t="shared" si="0"/>
        <v>35.5</v>
      </c>
      <c r="F20" s="63">
        <v>79.83</v>
      </c>
      <c r="G20" s="63">
        <f t="shared" si="1"/>
        <v>39.915</v>
      </c>
      <c r="H20" s="63">
        <f t="shared" si="2"/>
        <v>75.415</v>
      </c>
      <c r="I20" s="64">
        <f t="shared" si="3"/>
        <v>15</v>
      </c>
      <c r="J20" s="117"/>
    </row>
    <row r="22" s="50" customFormat="1" ht="18.75" spans="1:5">
      <c r="A22" s="50" t="s">
        <v>150</v>
      </c>
      <c r="B22" s="75"/>
      <c r="C22" s="50" t="s">
        <v>151</v>
      </c>
      <c r="D22" s="75"/>
      <c r="E22" s="75" t="s">
        <v>152</v>
      </c>
    </row>
    <row r="23" s="50" customFormat="1" ht="18.75" spans="1:5">
      <c r="A23" s="50" t="s">
        <v>153</v>
      </c>
      <c r="B23" s="75"/>
      <c r="D23" s="75"/>
      <c r="E23" s="75" t="s">
        <v>154</v>
      </c>
    </row>
    <row r="24" s="50" customFormat="1" ht="18.75" spans="2:7">
      <c r="B24" s="75"/>
      <c r="D24" s="58">
        <v>44383</v>
      </c>
      <c r="E24" s="59"/>
      <c r="F24" s="59"/>
      <c r="G24" s="59"/>
    </row>
  </sheetData>
  <mergeCells count="6">
    <mergeCell ref="A1:J1"/>
    <mergeCell ref="A2:J2"/>
    <mergeCell ref="A3:B3"/>
    <mergeCell ref="C3:E3"/>
    <mergeCell ref="F3:G3"/>
    <mergeCell ref="D24:G24"/>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C7" sqref="C7"/>
    </sheetView>
  </sheetViews>
  <sheetFormatPr defaultColWidth="9" defaultRowHeight="13.5"/>
  <cols>
    <col min="1" max="1" width="15.875" customWidth="1"/>
    <col min="2" max="2" width="14.625" style="67" customWidth="1"/>
    <col min="3" max="3" width="26.125" customWidth="1"/>
    <col min="4" max="4" width="12.125" style="67" customWidth="1"/>
    <col min="5" max="5" width="13.625" style="67" customWidth="1"/>
    <col min="6" max="6" width="11.125" customWidth="1"/>
    <col min="7" max="7" width="11.875" customWidth="1"/>
    <col min="8" max="8" width="11.25" customWidth="1"/>
    <col min="10" max="10" width="10.25" customWidth="1"/>
  </cols>
  <sheetData>
    <row r="1" s="1" customFormat="1" ht="34.5" customHeight="1" spans="1:10">
      <c r="A1" s="6" t="s">
        <v>377</v>
      </c>
      <c r="B1" s="6"/>
      <c r="C1" s="6"/>
      <c r="D1" s="6"/>
      <c r="E1" s="6"/>
      <c r="F1" s="6"/>
      <c r="G1" s="6"/>
      <c r="H1" s="6"/>
      <c r="I1" s="6"/>
      <c r="J1" s="6"/>
    </row>
    <row r="2" s="2" customFormat="1" ht="36.75" customHeight="1" spans="1:10">
      <c r="A2" s="7" t="s">
        <v>1</v>
      </c>
      <c r="B2" s="7"/>
      <c r="C2" s="7"/>
      <c r="D2" s="7"/>
      <c r="E2" s="7"/>
      <c r="F2" s="7"/>
      <c r="G2" s="7"/>
      <c r="H2" s="7"/>
      <c r="I2" s="7"/>
      <c r="J2" s="7"/>
    </row>
    <row r="3" s="3" customFormat="1" ht="25.5" customHeight="1" spans="1:8">
      <c r="A3" s="8" t="s">
        <v>378</v>
      </c>
      <c r="B3" s="8"/>
      <c r="C3" s="9" t="s">
        <v>379</v>
      </c>
      <c r="D3" s="9"/>
      <c r="E3" s="9"/>
      <c r="F3" s="9" t="s">
        <v>380</v>
      </c>
      <c r="G3" s="9"/>
      <c r="H3" s="9"/>
    </row>
    <row r="4" s="1" customFormat="1" ht="28.5" spans="1:10">
      <c r="A4" s="10" t="s">
        <v>5</v>
      </c>
      <c r="B4" s="11" t="s">
        <v>6</v>
      </c>
      <c r="C4" s="11" t="s">
        <v>7</v>
      </c>
      <c r="D4" s="11" t="s">
        <v>8</v>
      </c>
      <c r="E4" s="11" t="s">
        <v>9</v>
      </c>
      <c r="F4" s="11" t="s">
        <v>10</v>
      </c>
      <c r="G4" s="11" t="s">
        <v>11</v>
      </c>
      <c r="H4" s="11" t="s">
        <v>159</v>
      </c>
      <c r="I4" s="11" t="s">
        <v>13</v>
      </c>
      <c r="J4" s="27" t="s">
        <v>14</v>
      </c>
    </row>
    <row r="5" s="1" customFormat="1" ht="23.25" customHeight="1" spans="1:10">
      <c r="A5" s="12" t="s">
        <v>21</v>
      </c>
      <c r="B5" s="13" t="s">
        <v>22</v>
      </c>
      <c r="C5" s="13" t="s">
        <v>23</v>
      </c>
      <c r="D5" s="14">
        <v>1</v>
      </c>
      <c r="E5" s="13" t="s">
        <v>193</v>
      </c>
      <c r="F5" s="14">
        <v>3</v>
      </c>
      <c r="G5" s="13" t="s">
        <v>194</v>
      </c>
      <c r="H5" s="13" t="s">
        <v>195</v>
      </c>
      <c r="I5" s="14">
        <v>6</v>
      </c>
      <c r="J5" s="28">
        <v>7</v>
      </c>
    </row>
    <row r="6" s="66" customFormat="1" ht="23.1" customHeight="1" spans="1:10">
      <c r="A6" s="68" t="s">
        <v>316</v>
      </c>
      <c r="B6" s="69" t="s">
        <v>381</v>
      </c>
      <c r="C6" s="69" t="s">
        <v>382</v>
      </c>
      <c r="D6" s="70">
        <v>160.5</v>
      </c>
      <c r="E6" s="71">
        <f t="shared" ref="E6:E27" si="0">D6*0.25</f>
        <v>40.125</v>
      </c>
      <c r="F6" s="71">
        <v>90.27</v>
      </c>
      <c r="G6" s="71">
        <f t="shared" ref="G6:G27" si="1">F6*0.5</f>
        <v>45.135</v>
      </c>
      <c r="H6" s="71">
        <f t="shared" ref="H6:H27" si="2">E6+G6</f>
        <v>85.26</v>
      </c>
      <c r="I6" s="76">
        <f t="shared" ref="I6:I27" si="3">RANK(H6,$H$6:$H$27)</f>
        <v>1</v>
      </c>
      <c r="J6" s="77" t="s">
        <v>33</v>
      </c>
    </row>
    <row r="7" s="66" customFormat="1" ht="23.1" customHeight="1" spans="1:10">
      <c r="A7" s="68" t="s">
        <v>316</v>
      </c>
      <c r="B7" s="95" t="s">
        <v>383</v>
      </c>
      <c r="C7" s="95" t="s">
        <v>384</v>
      </c>
      <c r="D7" s="96">
        <v>155</v>
      </c>
      <c r="E7" s="71">
        <f t="shared" si="0"/>
        <v>38.75</v>
      </c>
      <c r="F7" s="71">
        <v>92.45</v>
      </c>
      <c r="G7" s="71">
        <f t="shared" si="1"/>
        <v>46.225</v>
      </c>
      <c r="H7" s="71">
        <f t="shared" si="2"/>
        <v>84.975</v>
      </c>
      <c r="I7" s="76">
        <f t="shared" si="3"/>
        <v>2</v>
      </c>
      <c r="J7" s="77" t="s">
        <v>33</v>
      </c>
    </row>
    <row r="8" s="66" customFormat="1" ht="23.1" customHeight="1" spans="1:10">
      <c r="A8" s="68" t="s">
        <v>316</v>
      </c>
      <c r="B8" s="95" t="s">
        <v>385</v>
      </c>
      <c r="C8" s="95" t="s">
        <v>386</v>
      </c>
      <c r="D8" s="96">
        <v>153.5</v>
      </c>
      <c r="E8" s="71">
        <f t="shared" si="0"/>
        <v>38.375</v>
      </c>
      <c r="F8" s="71">
        <v>91.51</v>
      </c>
      <c r="G8" s="71">
        <f t="shared" si="1"/>
        <v>45.755</v>
      </c>
      <c r="H8" s="71">
        <f t="shared" si="2"/>
        <v>84.13</v>
      </c>
      <c r="I8" s="76">
        <f t="shared" si="3"/>
        <v>3</v>
      </c>
      <c r="J8" s="77" t="s">
        <v>33</v>
      </c>
    </row>
    <row r="9" s="66" customFormat="1" ht="23.1" customHeight="1" spans="1:10">
      <c r="A9" s="68" t="s">
        <v>316</v>
      </c>
      <c r="B9" s="95" t="s">
        <v>387</v>
      </c>
      <c r="C9" s="95" t="s">
        <v>388</v>
      </c>
      <c r="D9" s="96">
        <v>152.5</v>
      </c>
      <c r="E9" s="71">
        <f t="shared" si="0"/>
        <v>38.125</v>
      </c>
      <c r="F9" s="71">
        <v>90.9</v>
      </c>
      <c r="G9" s="71">
        <f t="shared" si="1"/>
        <v>45.45</v>
      </c>
      <c r="H9" s="71">
        <f t="shared" si="2"/>
        <v>83.575</v>
      </c>
      <c r="I9" s="76">
        <f t="shared" si="3"/>
        <v>4</v>
      </c>
      <c r="J9" s="77" t="s">
        <v>33</v>
      </c>
    </row>
    <row r="10" s="66" customFormat="1" ht="23.1" customHeight="1" spans="1:10">
      <c r="A10" s="68" t="s">
        <v>316</v>
      </c>
      <c r="B10" s="95" t="s">
        <v>389</v>
      </c>
      <c r="C10" s="95" t="s">
        <v>390</v>
      </c>
      <c r="D10" s="96">
        <v>151.5</v>
      </c>
      <c r="E10" s="71">
        <f t="shared" si="0"/>
        <v>37.875</v>
      </c>
      <c r="F10" s="71">
        <v>91.26</v>
      </c>
      <c r="G10" s="71">
        <f t="shared" si="1"/>
        <v>45.63</v>
      </c>
      <c r="H10" s="71">
        <f t="shared" si="2"/>
        <v>83.505</v>
      </c>
      <c r="I10" s="76">
        <f t="shared" si="3"/>
        <v>5</v>
      </c>
      <c r="J10" s="77" t="s">
        <v>33</v>
      </c>
    </row>
    <row r="11" s="66" customFormat="1" ht="23.1" customHeight="1" spans="1:10">
      <c r="A11" s="68" t="s">
        <v>316</v>
      </c>
      <c r="B11" s="95" t="s">
        <v>391</v>
      </c>
      <c r="C11" s="95" t="s">
        <v>392</v>
      </c>
      <c r="D11" s="96">
        <v>150</v>
      </c>
      <c r="E11" s="71">
        <f t="shared" si="0"/>
        <v>37.5</v>
      </c>
      <c r="F11" s="71">
        <v>91.49</v>
      </c>
      <c r="G11" s="71">
        <f t="shared" si="1"/>
        <v>45.745</v>
      </c>
      <c r="H11" s="71">
        <f t="shared" si="2"/>
        <v>83.245</v>
      </c>
      <c r="I11" s="76">
        <f t="shared" si="3"/>
        <v>6</v>
      </c>
      <c r="J11" s="77" t="s">
        <v>33</v>
      </c>
    </row>
    <row r="12" s="66" customFormat="1" ht="23.1" customHeight="1" spans="1:10">
      <c r="A12" s="68" t="s">
        <v>316</v>
      </c>
      <c r="B12" s="95" t="s">
        <v>393</v>
      </c>
      <c r="C12" s="95" t="s">
        <v>394</v>
      </c>
      <c r="D12" s="96">
        <v>147</v>
      </c>
      <c r="E12" s="71">
        <f t="shared" si="0"/>
        <v>36.75</v>
      </c>
      <c r="F12" s="71">
        <v>90.83</v>
      </c>
      <c r="G12" s="71">
        <f t="shared" si="1"/>
        <v>45.415</v>
      </c>
      <c r="H12" s="71">
        <f t="shared" si="2"/>
        <v>82.165</v>
      </c>
      <c r="I12" s="76">
        <f t="shared" si="3"/>
        <v>7</v>
      </c>
      <c r="J12" s="77" t="s">
        <v>33</v>
      </c>
    </row>
    <row r="13" s="66" customFormat="1" ht="23.1" customHeight="1" spans="1:10">
      <c r="A13" s="68" t="s">
        <v>316</v>
      </c>
      <c r="B13" s="95" t="s">
        <v>395</v>
      </c>
      <c r="C13" s="95" t="s">
        <v>396</v>
      </c>
      <c r="D13" s="96">
        <v>143.5</v>
      </c>
      <c r="E13" s="71">
        <f t="shared" si="0"/>
        <v>35.875</v>
      </c>
      <c r="F13" s="71">
        <v>91.78</v>
      </c>
      <c r="G13" s="71">
        <f t="shared" si="1"/>
        <v>45.89</v>
      </c>
      <c r="H13" s="71">
        <f t="shared" si="2"/>
        <v>81.765</v>
      </c>
      <c r="I13" s="76">
        <f t="shared" si="3"/>
        <v>8</v>
      </c>
      <c r="J13" s="77" t="s">
        <v>33</v>
      </c>
    </row>
    <row r="14" s="66" customFormat="1" ht="23.1" customHeight="1" spans="1:10">
      <c r="A14" s="68" t="s">
        <v>316</v>
      </c>
      <c r="B14" s="95" t="s">
        <v>397</v>
      </c>
      <c r="C14" s="95" t="s">
        <v>398</v>
      </c>
      <c r="D14" s="96">
        <v>142</v>
      </c>
      <c r="E14" s="71">
        <f t="shared" si="0"/>
        <v>35.5</v>
      </c>
      <c r="F14" s="71">
        <v>91.98</v>
      </c>
      <c r="G14" s="71">
        <f t="shared" si="1"/>
        <v>45.99</v>
      </c>
      <c r="H14" s="71">
        <f t="shared" si="2"/>
        <v>81.49</v>
      </c>
      <c r="I14" s="76">
        <f t="shared" si="3"/>
        <v>9</v>
      </c>
      <c r="J14" s="77" t="s">
        <v>33</v>
      </c>
    </row>
    <row r="15" s="66" customFormat="1" ht="23.1" customHeight="1" spans="1:10">
      <c r="A15" s="68" t="s">
        <v>316</v>
      </c>
      <c r="B15" s="95" t="s">
        <v>399</v>
      </c>
      <c r="C15" s="95" t="s">
        <v>400</v>
      </c>
      <c r="D15" s="96">
        <v>142.5</v>
      </c>
      <c r="E15" s="71">
        <f t="shared" si="0"/>
        <v>35.625</v>
      </c>
      <c r="F15" s="71">
        <v>91.65</v>
      </c>
      <c r="G15" s="71">
        <f t="shared" si="1"/>
        <v>45.825</v>
      </c>
      <c r="H15" s="71">
        <f t="shared" si="2"/>
        <v>81.45</v>
      </c>
      <c r="I15" s="76">
        <f t="shared" si="3"/>
        <v>10</v>
      </c>
      <c r="J15" s="77" t="s">
        <v>33</v>
      </c>
    </row>
    <row r="16" s="66" customFormat="1" ht="23.1" customHeight="1" spans="1:10">
      <c r="A16" s="68" t="s">
        <v>316</v>
      </c>
      <c r="B16" s="95" t="s">
        <v>401</v>
      </c>
      <c r="C16" s="95" t="s">
        <v>402</v>
      </c>
      <c r="D16" s="96">
        <v>141</v>
      </c>
      <c r="E16" s="71">
        <f t="shared" si="0"/>
        <v>35.25</v>
      </c>
      <c r="F16" s="71">
        <v>92.12</v>
      </c>
      <c r="G16" s="71">
        <f t="shared" si="1"/>
        <v>46.06</v>
      </c>
      <c r="H16" s="71">
        <f t="shared" si="2"/>
        <v>81.31</v>
      </c>
      <c r="I16" s="76">
        <f t="shared" si="3"/>
        <v>11</v>
      </c>
      <c r="J16" s="77" t="s">
        <v>33</v>
      </c>
    </row>
    <row r="17" s="66" customFormat="1" ht="23.1" customHeight="1" spans="1:10">
      <c r="A17" s="68" t="s">
        <v>316</v>
      </c>
      <c r="B17" s="95" t="s">
        <v>403</v>
      </c>
      <c r="C17" s="95" t="s">
        <v>404</v>
      </c>
      <c r="D17" s="96">
        <v>144</v>
      </c>
      <c r="E17" s="71">
        <f t="shared" si="0"/>
        <v>36</v>
      </c>
      <c r="F17" s="71">
        <v>89.71</v>
      </c>
      <c r="G17" s="71">
        <f t="shared" si="1"/>
        <v>44.855</v>
      </c>
      <c r="H17" s="71">
        <f t="shared" si="2"/>
        <v>80.855</v>
      </c>
      <c r="I17" s="76">
        <f t="shared" si="3"/>
        <v>12</v>
      </c>
      <c r="J17" s="116"/>
    </row>
    <row r="18" s="66" customFormat="1" ht="23.1" customHeight="1" spans="1:10">
      <c r="A18" s="68" t="s">
        <v>316</v>
      </c>
      <c r="B18" s="95" t="s">
        <v>405</v>
      </c>
      <c r="C18" s="95" t="s">
        <v>406</v>
      </c>
      <c r="D18" s="96">
        <v>136.5</v>
      </c>
      <c r="E18" s="71">
        <f t="shared" si="0"/>
        <v>34.125</v>
      </c>
      <c r="F18" s="71">
        <v>92.8</v>
      </c>
      <c r="G18" s="71">
        <f t="shared" si="1"/>
        <v>46.4</v>
      </c>
      <c r="H18" s="71">
        <f t="shared" si="2"/>
        <v>80.525</v>
      </c>
      <c r="I18" s="76">
        <f t="shared" si="3"/>
        <v>13</v>
      </c>
      <c r="J18" s="116"/>
    </row>
    <row r="19" s="66" customFormat="1" ht="23.1" customHeight="1" spans="1:10">
      <c r="A19" s="68" t="s">
        <v>316</v>
      </c>
      <c r="B19" s="95" t="s">
        <v>407</v>
      </c>
      <c r="C19" s="95" t="s">
        <v>408</v>
      </c>
      <c r="D19" s="96">
        <v>145.5</v>
      </c>
      <c r="E19" s="71">
        <f t="shared" si="0"/>
        <v>36.375</v>
      </c>
      <c r="F19" s="71">
        <v>87.85</v>
      </c>
      <c r="G19" s="71">
        <f t="shared" si="1"/>
        <v>43.925</v>
      </c>
      <c r="H19" s="71">
        <f t="shared" si="2"/>
        <v>80.3</v>
      </c>
      <c r="I19" s="76">
        <f t="shared" si="3"/>
        <v>14</v>
      </c>
      <c r="J19" s="116"/>
    </row>
    <row r="20" s="66" customFormat="1" ht="23.1" customHeight="1" spans="1:10">
      <c r="A20" s="68" t="s">
        <v>316</v>
      </c>
      <c r="B20" s="95" t="s">
        <v>409</v>
      </c>
      <c r="C20" s="95" t="s">
        <v>410</v>
      </c>
      <c r="D20" s="96">
        <v>138</v>
      </c>
      <c r="E20" s="71">
        <f t="shared" si="0"/>
        <v>34.5</v>
      </c>
      <c r="F20" s="71">
        <v>91.51</v>
      </c>
      <c r="G20" s="71">
        <f t="shared" si="1"/>
        <v>45.755</v>
      </c>
      <c r="H20" s="71">
        <f t="shared" si="2"/>
        <v>80.255</v>
      </c>
      <c r="I20" s="76">
        <f t="shared" si="3"/>
        <v>15</v>
      </c>
      <c r="J20" s="116"/>
    </row>
    <row r="21" s="66" customFormat="1" ht="23.1" customHeight="1" spans="1:10">
      <c r="A21" s="68" t="s">
        <v>316</v>
      </c>
      <c r="B21" s="95" t="s">
        <v>411</v>
      </c>
      <c r="C21" s="95" t="s">
        <v>412</v>
      </c>
      <c r="D21" s="96">
        <v>138</v>
      </c>
      <c r="E21" s="71">
        <f t="shared" si="0"/>
        <v>34.5</v>
      </c>
      <c r="F21" s="71">
        <v>91.04</v>
      </c>
      <c r="G21" s="71">
        <f t="shared" si="1"/>
        <v>45.52</v>
      </c>
      <c r="H21" s="71">
        <f t="shared" si="2"/>
        <v>80.02</v>
      </c>
      <c r="I21" s="76">
        <f t="shared" si="3"/>
        <v>16</v>
      </c>
      <c r="J21" s="116"/>
    </row>
    <row r="22" s="66" customFormat="1" ht="23.1" customHeight="1" spans="1:10">
      <c r="A22" s="68" t="s">
        <v>316</v>
      </c>
      <c r="B22" s="95" t="s">
        <v>413</v>
      </c>
      <c r="C22" s="95" t="s">
        <v>414</v>
      </c>
      <c r="D22" s="96">
        <v>140.5</v>
      </c>
      <c r="E22" s="71">
        <f t="shared" si="0"/>
        <v>35.125</v>
      </c>
      <c r="F22" s="71">
        <v>89.73</v>
      </c>
      <c r="G22" s="71">
        <f t="shared" si="1"/>
        <v>44.865</v>
      </c>
      <c r="H22" s="71">
        <f t="shared" si="2"/>
        <v>79.99</v>
      </c>
      <c r="I22" s="76">
        <f t="shared" si="3"/>
        <v>17</v>
      </c>
      <c r="J22" s="116"/>
    </row>
    <row r="23" s="66" customFormat="1" ht="23.1" customHeight="1" spans="1:10">
      <c r="A23" s="68" t="s">
        <v>316</v>
      </c>
      <c r="B23" s="95" t="s">
        <v>134</v>
      </c>
      <c r="C23" s="95" t="s">
        <v>415</v>
      </c>
      <c r="D23" s="96">
        <v>139</v>
      </c>
      <c r="E23" s="71">
        <f t="shared" si="0"/>
        <v>34.75</v>
      </c>
      <c r="F23" s="71">
        <v>90.11</v>
      </c>
      <c r="G23" s="71">
        <f t="shared" si="1"/>
        <v>45.055</v>
      </c>
      <c r="H23" s="71">
        <f t="shared" si="2"/>
        <v>79.805</v>
      </c>
      <c r="I23" s="76">
        <f t="shared" si="3"/>
        <v>18</v>
      </c>
      <c r="J23" s="116"/>
    </row>
    <row r="24" s="66" customFormat="1" ht="23.1" customHeight="1" spans="1:10">
      <c r="A24" s="68" t="s">
        <v>316</v>
      </c>
      <c r="B24" s="95" t="s">
        <v>416</v>
      </c>
      <c r="C24" s="95" t="s">
        <v>417</v>
      </c>
      <c r="D24" s="96">
        <v>136.5</v>
      </c>
      <c r="E24" s="71">
        <f t="shared" si="0"/>
        <v>34.125</v>
      </c>
      <c r="F24" s="71">
        <v>90.68</v>
      </c>
      <c r="G24" s="71">
        <f t="shared" si="1"/>
        <v>45.34</v>
      </c>
      <c r="H24" s="71">
        <f t="shared" si="2"/>
        <v>79.465</v>
      </c>
      <c r="I24" s="76">
        <f t="shared" si="3"/>
        <v>19</v>
      </c>
      <c r="J24" s="116"/>
    </row>
    <row r="25" s="66" customFormat="1" ht="23.1" customHeight="1" spans="1:10">
      <c r="A25" s="68" t="s">
        <v>316</v>
      </c>
      <c r="B25" s="95" t="s">
        <v>418</v>
      </c>
      <c r="C25" s="95" t="s">
        <v>419</v>
      </c>
      <c r="D25" s="96">
        <v>137.5</v>
      </c>
      <c r="E25" s="71">
        <f t="shared" si="0"/>
        <v>34.375</v>
      </c>
      <c r="F25" s="71">
        <v>88.8</v>
      </c>
      <c r="G25" s="71">
        <f t="shared" si="1"/>
        <v>44.4</v>
      </c>
      <c r="H25" s="71">
        <f t="shared" si="2"/>
        <v>78.775</v>
      </c>
      <c r="I25" s="76">
        <f t="shared" si="3"/>
        <v>20</v>
      </c>
      <c r="J25" s="116"/>
    </row>
    <row r="26" s="66" customFormat="1" ht="23.1" customHeight="1" spans="1:10">
      <c r="A26" s="68" t="s">
        <v>316</v>
      </c>
      <c r="B26" s="95" t="s">
        <v>420</v>
      </c>
      <c r="C26" s="95" t="s">
        <v>421</v>
      </c>
      <c r="D26" s="96">
        <v>139.5</v>
      </c>
      <c r="E26" s="71">
        <f t="shared" si="0"/>
        <v>34.875</v>
      </c>
      <c r="F26" s="71">
        <v>87.39</v>
      </c>
      <c r="G26" s="71">
        <f t="shared" si="1"/>
        <v>43.695</v>
      </c>
      <c r="H26" s="71">
        <f t="shared" si="2"/>
        <v>78.57</v>
      </c>
      <c r="I26" s="76">
        <f t="shared" si="3"/>
        <v>21</v>
      </c>
      <c r="J26" s="116"/>
    </row>
    <row r="27" s="66" customFormat="1" ht="23.1" customHeight="1" spans="1:10">
      <c r="A27" s="72" t="s">
        <v>316</v>
      </c>
      <c r="B27" s="73" t="s">
        <v>422</v>
      </c>
      <c r="C27" s="73" t="s">
        <v>423</v>
      </c>
      <c r="D27" s="74">
        <v>137</v>
      </c>
      <c r="E27" s="63">
        <f t="shared" si="0"/>
        <v>34.25</v>
      </c>
      <c r="F27" s="63">
        <v>81.75</v>
      </c>
      <c r="G27" s="63">
        <f t="shared" si="1"/>
        <v>40.875</v>
      </c>
      <c r="H27" s="63">
        <f t="shared" si="2"/>
        <v>75.125</v>
      </c>
      <c r="I27" s="64">
        <f t="shared" si="3"/>
        <v>22</v>
      </c>
      <c r="J27" s="117"/>
    </row>
    <row r="29" s="50" customFormat="1" ht="18.75" spans="1:5">
      <c r="A29" s="50" t="s">
        <v>150</v>
      </c>
      <c r="B29" s="75"/>
      <c r="C29" s="50" t="s">
        <v>151</v>
      </c>
      <c r="D29" s="75"/>
      <c r="E29" s="75" t="s">
        <v>152</v>
      </c>
    </row>
    <row r="30" s="50" customFormat="1" ht="18.75" spans="1:5">
      <c r="A30" s="50" t="s">
        <v>153</v>
      </c>
      <c r="B30" s="75"/>
      <c r="D30" s="75"/>
      <c r="E30" s="75" t="s">
        <v>154</v>
      </c>
    </row>
    <row r="31" s="50" customFormat="1" ht="18.75" spans="2:7">
      <c r="B31" s="75"/>
      <c r="D31" s="58">
        <v>44383</v>
      </c>
      <c r="E31" s="59"/>
      <c r="F31" s="59"/>
      <c r="G31" s="59"/>
    </row>
  </sheetData>
  <mergeCells count="6">
    <mergeCell ref="A1:J1"/>
    <mergeCell ref="A2:J2"/>
    <mergeCell ref="A3:B3"/>
    <mergeCell ref="C3:E3"/>
    <mergeCell ref="F3:G3"/>
    <mergeCell ref="D31:G31"/>
  </mergeCells>
  <printOptions horizontalCentered="1"/>
  <pageMargins left="0.354330708661417" right="0.354330708661417" top="0.984251968503937" bottom="0.984251968503937" header="0.511811023622047" footer="0.51181102362204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C6" sqref="C6:C12"/>
    </sheetView>
  </sheetViews>
  <sheetFormatPr defaultColWidth="9" defaultRowHeight="13.5"/>
  <cols>
    <col min="1" max="1" width="15.875" customWidth="1"/>
    <col min="2" max="2" width="13" style="90" customWidth="1"/>
    <col min="3" max="3" width="26.125" customWidth="1"/>
    <col min="4" max="4" width="12.125" style="90" customWidth="1"/>
    <col min="5" max="5" width="13.625" style="90" customWidth="1"/>
    <col min="6" max="6" width="11.125" customWidth="1"/>
    <col min="7" max="7" width="11.875" customWidth="1"/>
    <col min="8" max="8" width="12.5" customWidth="1"/>
  </cols>
  <sheetData>
    <row r="1" s="1" customFormat="1" ht="42" customHeight="1" spans="1:10">
      <c r="A1" s="6" t="s">
        <v>424</v>
      </c>
      <c r="B1" s="6"/>
      <c r="C1" s="6"/>
      <c r="D1" s="6"/>
      <c r="E1" s="6"/>
      <c r="F1" s="6"/>
      <c r="G1" s="6"/>
      <c r="H1" s="6"/>
      <c r="I1" s="6"/>
      <c r="J1" s="6"/>
    </row>
    <row r="2" s="2" customFormat="1" ht="42" customHeight="1" spans="1:10">
      <c r="A2" s="7" t="s">
        <v>1</v>
      </c>
      <c r="B2" s="7"/>
      <c r="C2" s="7"/>
      <c r="D2" s="7"/>
      <c r="E2" s="7"/>
      <c r="F2" s="7"/>
      <c r="G2" s="7"/>
      <c r="H2" s="7"/>
      <c r="I2" s="7"/>
      <c r="J2" s="7"/>
    </row>
    <row r="3" s="3" customFormat="1" ht="34.5" customHeight="1" spans="1:8">
      <c r="A3" s="8" t="s">
        <v>425</v>
      </c>
      <c r="B3" s="8"/>
      <c r="C3" s="9" t="s">
        <v>426</v>
      </c>
      <c r="D3" s="9"/>
      <c r="E3" s="9"/>
      <c r="F3" s="9" t="s">
        <v>427</v>
      </c>
      <c r="G3" s="9"/>
      <c r="H3" s="9"/>
    </row>
    <row r="4" s="1" customFormat="1" ht="32.25" customHeight="1" spans="1:10">
      <c r="A4" s="10" t="s">
        <v>5</v>
      </c>
      <c r="B4" s="11" t="s">
        <v>6</v>
      </c>
      <c r="C4" s="11" t="s">
        <v>7</v>
      </c>
      <c r="D4" s="11" t="s">
        <v>8</v>
      </c>
      <c r="E4" s="11" t="s">
        <v>9</v>
      </c>
      <c r="F4" s="11" t="s">
        <v>10</v>
      </c>
      <c r="G4" s="11" t="s">
        <v>11</v>
      </c>
      <c r="H4" s="11" t="s">
        <v>159</v>
      </c>
      <c r="I4" s="11" t="s">
        <v>13</v>
      </c>
      <c r="J4" s="27" t="s">
        <v>14</v>
      </c>
    </row>
    <row r="5" s="1" customFormat="1" ht="30.75" customHeight="1" spans="1:10">
      <c r="A5" s="12" t="s">
        <v>21</v>
      </c>
      <c r="B5" s="13" t="s">
        <v>22</v>
      </c>
      <c r="C5" s="13" t="s">
        <v>23</v>
      </c>
      <c r="D5" s="14">
        <v>1</v>
      </c>
      <c r="E5" s="13" t="s">
        <v>193</v>
      </c>
      <c r="F5" s="14">
        <v>3</v>
      </c>
      <c r="G5" s="13" t="s">
        <v>194</v>
      </c>
      <c r="H5" s="13" t="s">
        <v>195</v>
      </c>
      <c r="I5" s="14">
        <v>6</v>
      </c>
      <c r="J5" s="28">
        <v>7</v>
      </c>
    </row>
    <row r="6" s="44" customFormat="1" ht="23.1" customHeight="1" spans="1:10">
      <c r="A6" s="15" t="s">
        <v>428</v>
      </c>
      <c r="B6" s="16" t="s">
        <v>429</v>
      </c>
      <c r="C6" s="16" t="s">
        <v>430</v>
      </c>
      <c r="D6" s="17">
        <v>150</v>
      </c>
      <c r="E6" s="18">
        <f t="shared" ref="E6:E12" si="0">D6*0.25</f>
        <v>37.5</v>
      </c>
      <c r="F6" s="18">
        <v>89</v>
      </c>
      <c r="G6" s="18">
        <f t="shared" ref="G6:G12" si="1">F6*0.5</f>
        <v>44.5</v>
      </c>
      <c r="H6" s="18">
        <f t="shared" ref="H6:H12" si="2">E6+G6</f>
        <v>82</v>
      </c>
      <c r="I6" s="29">
        <f t="shared" ref="I6:I12" si="3">RANK(H6,$H$6:$H$12)</f>
        <v>1</v>
      </c>
      <c r="J6" s="43" t="s">
        <v>33</v>
      </c>
    </row>
    <row r="7" s="44" customFormat="1" ht="23.1" customHeight="1" spans="1:10">
      <c r="A7" s="15" t="s">
        <v>428</v>
      </c>
      <c r="B7" s="19" t="s">
        <v>431</v>
      </c>
      <c r="C7" s="19" t="s">
        <v>432</v>
      </c>
      <c r="D7" s="20">
        <v>133</v>
      </c>
      <c r="E7" s="18">
        <f t="shared" si="0"/>
        <v>33.25</v>
      </c>
      <c r="F7" s="18">
        <v>88.22</v>
      </c>
      <c r="G7" s="18">
        <f t="shared" si="1"/>
        <v>44.11</v>
      </c>
      <c r="H7" s="18">
        <f t="shared" si="2"/>
        <v>77.36</v>
      </c>
      <c r="I7" s="29">
        <f t="shared" si="3"/>
        <v>2</v>
      </c>
      <c r="J7" s="43" t="s">
        <v>33</v>
      </c>
    </row>
    <row r="8" s="44" customFormat="1" ht="23.1" customHeight="1" spans="1:10">
      <c r="A8" s="15" t="s">
        <v>428</v>
      </c>
      <c r="B8" s="19" t="s">
        <v>433</v>
      </c>
      <c r="C8" s="19" t="s">
        <v>434</v>
      </c>
      <c r="D8" s="20">
        <v>148</v>
      </c>
      <c r="E8" s="18">
        <f t="shared" si="0"/>
        <v>37</v>
      </c>
      <c r="F8" s="18">
        <v>80.19</v>
      </c>
      <c r="G8" s="18">
        <f t="shared" si="1"/>
        <v>40.095</v>
      </c>
      <c r="H8" s="18">
        <f t="shared" si="2"/>
        <v>77.095</v>
      </c>
      <c r="I8" s="29">
        <f t="shared" si="3"/>
        <v>3</v>
      </c>
      <c r="J8" s="43" t="s">
        <v>33</v>
      </c>
    </row>
    <row r="9" s="44" customFormat="1" ht="23.1" customHeight="1" spans="1:10">
      <c r="A9" s="15" t="s">
        <v>428</v>
      </c>
      <c r="B9" s="19" t="s">
        <v>435</v>
      </c>
      <c r="C9" s="19" t="s">
        <v>436</v>
      </c>
      <c r="D9" s="20">
        <v>128.5</v>
      </c>
      <c r="E9" s="18">
        <f t="shared" si="0"/>
        <v>32.125</v>
      </c>
      <c r="F9" s="18">
        <v>87.95</v>
      </c>
      <c r="G9" s="18">
        <f t="shared" si="1"/>
        <v>43.975</v>
      </c>
      <c r="H9" s="18">
        <f t="shared" si="2"/>
        <v>76.1</v>
      </c>
      <c r="I9" s="29">
        <f t="shared" si="3"/>
        <v>4</v>
      </c>
      <c r="J9" s="116"/>
    </row>
    <row r="10" s="44" customFormat="1" ht="23.1" customHeight="1" spans="1:10">
      <c r="A10" s="15" t="s">
        <v>428</v>
      </c>
      <c r="B10" s="19" t="s">
        <v>437</v>
      </c>
      <c r="C10" s="19" t="s">
        <v>438</v>
      </c>
      <c r="D10" s="20">
        <v>121</v>
      </c>
      <c r="E10" s="18">
        <f t="shared" si="0"/>
        <v>30.25</v>
      </c>
      <c r="F10" s="18">
        <v>86.303</v>
      </c>
      <c r="G10" s="18">
        <f t="shared" si="1"/>
        <v>43.1515</v>
      </c>
      <c r="H10" s="18">
        <f t="shared" si="2"/>
        <v>73.4015</v>
      </c>
      <c r="I10" s="29">
        <f t="shared" si="3"/>
        <v>5</v>
      </c>
      <c r="J10" s="116"/>
    </row>
    <row r="11" s="44" customFormat="1" ht="23.1" customHeight="1" spans="1:10">
      <c r="A11" s="15" t="s">
        <v>428</v>
      </c>
      <c r="B11" s="19" t="s">
        <v>439</v>
      </c>
      <c r="C11" s="19" t="s">
        <v>440</v>
      </c>
      <c r="D11" s="20">
        <v>123.5</v>
      </c>
      <c r="E11" s="18">
        <f t="shared" si="0"/>
        <v>30.875</v>
      </c>
      <c r="F11" s="18">
        <v>84.157</v>
      </c>
      <c r="G11" s="18">
        <f t="shared" si="1"/>
        <v>42.0785</v>
      </c>
      <c r="H11" s="18">
        <f t="shared" si="2"/>
        <v>72.9535</v>
      </c>
      <c r="I11" s="29">
        <f t="shared" si="3"/>
        <v>6</v>
      </c>
      <c r="J11" s="116"/>
    </row>
    <row r="12" s="44" customFormat="1" ht="23.1" customHeight="1" spans="1:10">
      <c r="A12" s="21" t="s">
        <v>428</v>
      </c>
      <c r="B12" s="22" t="s">
        <v>441</v>
      </c>
      <c r="C12" s="22" t="s">
        <v>442</v>
      </c>
      <c r="D12" s="23">
        <v>107.5</v>
      </c>
      <c r="E12" s="24">
        <f t="shared" si="0"/>
        <v>26.875</v>
      </c>
      <c r="F12" s="24">
        <v>0</v>
      </c>
      <c r="G12" s="24">
        <f t="shared" si="1"/>
        <v>0</v>
      </c>
      <c r="H12" s="24">
        <f t="shared" si="2"/>
        <v>26.875</v>
      </c>
      <c r="I12" s="32">
        <f t="shared" si="3"/>
        <v>7</v>
      </c>
      <c r="J12" s="78" t="s">
        <v>443</v>
      </c>
    </row>
    <row r="14" s="5" customFormat="1" ht="18.75" spans="1:5">
      <c r="A14" s="5" t="s">
        <v>150</v>
      </c>
      <c r="B14" s="91"/>
      <c r="C14" s="5" t="s">
        <v>151</v>
      </c>
      <c r="D14" s="91"/>
      <c r="E14" s="91" t="s">
        <v>152</v>
      </c>
    </row>
    <row r="15" s="5" customFormat="1" ht="18.75" spans="1:5">
      <c r="A15" s="5" t="s">
        <v>153</v>
      </c>
      <c r="B15" s="91"/>
      <c r="D15" s="91"/>
      <c r="E15" s="91" t="s">
        <v>154</v>
      </c>
    </row>
    <row r="16" s="5" customFormat="1" ht="18.75" spans="2:7">
      <c r="B16" s="91"/>
      <c r="D16" s="25">
        <v>44383</v>
      </c>
      <c r="E16" s="26"/>
      <c r="F16" s="26"/>
      <c r="G16" s="26"/>
    </row>
  </sheetData>
  <mergeCells count="6">
    <mergeCell ref="A1:J1"/>
    <mergeCell ref="A2:J2"/>
    <mergeCell ref="A3:B3"/>
    <mergeCell ref="C3:E3"/>
    <mergeCell ref="F3:G3"/>
    <mergeCell ref="D16:G16"/>
  </mergeCells>
  <printOptions horizontalCentered="1"/>
  <pageMargins left="0.354330708661417" right="0.354330708661417"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52</vt:i4>
      </vt:variant>
    </vt:vector>
  </HeadingPairs>
  <TitlesOfParts>
    <vt:vector size="52" baseType="lpstr">
      <vt:lpstr>农村幼儿园（应届）</vt:lpstr>
      <vt:lpstr>农村幼儿园（不限岗）</vt:lpstr>
      <vt:lpstr>农村小学语文（男岗）</vt:lpstr>
      <vt:lpstr>农村小学语文（女岗）</vt:lpstr>
      <vt:lpstr>县城小学语文（应届岗）</vt:lpstr>
      <vt:lpstr>农村小学数学（男岗）</vt:lpstr>
      <vt:lpstr>农村小学数学（女岗）</vt:lpstr>
      <vt:lpstr>县城小学数学（应届）</vt:lpstr>
      <vt:lpstr>农村小学英语（男岗）</vt:lpstr>
      <vt:lpstr>农村小学英语（女岗）</vt:lpstr>
      <vt:lpstr>县城小学英语（应届） </vt:lpstr>
      <vt:lpstr>小学政治（应届岗）</vt:lpstr>
      <vt:lpstr>小学政治（不限岗）</vt:lpstr>
      <vt:lpstr>农村小学音乐（男岗）</vt:lpstr>
      <vt:lpstr>农村小学音乐（女岗)</vt:lpstr>
      <vt:lpstr>农村小学音乐（不限岗) </vt:lpstr>
      <vt:lpstr>农村小学体育（男岗）</vt:lpstr>
      <vt:lpstr>农村小学体育（女岗) </vt:lpstr>
      <vt:lpstr>特教小学体育</vt:lpstr>
      <vt:lpstr>农村小学美术（男岗）</vt:lpstr>
      <vt:lpstr>农村小学美术（女岗）</vt:lpstr>
      <vt:lpstr>农村小学美术（不限岗)</vt:lpstr>
      <vt:lpstr>农村小学信息（男岗）</vt:lpstr>
      <vt:lpstr>农村小学信息（女岗）</vt:lpstr>
      <vt:lpstr>初中语文</vt:lpstr>
      <vt:lpstr>初中数学</vt:lpstr>
      <vt:lpstr>初中英语</vt:lpstr>
      <vt:lpstr>县城初中化学</vt:lpstr>
      <vt:lpstr>初中政治</vt:lpstr>
      <vt:lpstr>农村初中历史</vt:lpstr>
      <vt:lpstr>农村初中地理</vt:lpstr>
      <vt:lpstr>农村初中音乐（女岗）</vt:lpstr>
      <vt:lpstr>农村初中体育（男岗）</vt:lpstr>
      <vt:lpstr>农村初中体育（女岗)</vt:lpstr>
      <vt:lpstr>农村初中美术（男岗）</vt:lpstr>
      <vt:lpstr>农村初中美术（女岗）</vt:lpstr>
      <vt:lpstr>高中语文</vt:lpstr>
      <vt:lpstr>高中数学</vt:lpstr>
      <vt:lpstr>高中英语</vt:lpstr>
      <vt:lpstr>高中物理</vt:lpstr>
      <vt:lpstr>高中化学</vt:lpstr>
      <vt:lpstr>高中生物</vt:lpstr>
      <vt:lpstr>高中政治</vt:lpstr>
      <vt:lpstr>高中历史</vt:lpstr>
      <vt:lpstr>高中地理</vt:lpstr>
      <vt:lpstr>新干二中高中音乐</vt:lpstr>
      <vt:lpstr>新干中专高中音乐</vt:lpstr>
      <vt:lpstr>新干中学高中体育</vt:lpstr>
      <vt:lpstr>新干二中高中美术</vt:lpstr>
      <vt:lpstr>新干中专高中美术 (男岗)</vt:lpstr>
      <vt:lpstr>新干中专高中美术 (女岗)</vt:lpstr>
      <vt:lpstr>新干中专高中美术 (不限岗)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胡珍</dc:creator>
  <cp:lastModifiedBy>Administrator</cp:lastModifiedBy>
  <dcterms:created xsi:type="dcterms:W3CDTF">2020-08-11T09:14:00Z</dcterms:created>
  <cp:lastPrinted>2021-07-06T03:16:00Z</cp:lastPrinted>
  <dcterms:modified xsi:type="dcterms:W3CDTF">2021-07-07T03:02:43Z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11F6B931D0AC403BA74200ACB903C960</vt:lpwstr>
  </property>
</Properties>
</file>