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<sst xmlns="http://schemas.openxmlformats.org/spreadsheetml/2006/main" count="22" uniqueCount="16">
  <si>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2021年教师选调教学能手岗位体检入围名单</t>
  </si>
  <si>
    <t>序号</t>
  </si>
  <si>
    <t>岗位代码</t>
  </si>
  <si>
    <t>姓名</t>
  </si>
  <si>
    <t>性别</t>
  </si>
  <si>
    <t>民族</t>
  </si>
  <si>
    <t>出生年月</t>
  </si>
  <si>
    <t>政治面貌</t>
  </si>
  <si>
    <t>学历</t>
  </si>
  <si>
    <t>毕业院校</t>
  </si>
  <si>
    <t>所学专业</t>
  </si>
  <si>
    <t>教师资格证种类</t>
  </si>
  <si>
    <t>教师资格证学科</t>
  </si>
  <si>
    <t>现工作单位</t>
  </si>
  <si>
    <t>教学能手</t>
  </si>
  <si>
    <t>音乐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</si>
</sst>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F8" sqref="F8"/>
    </sheetView>
  </sheetViews>
  <sheetFormatPr defaultColWidth="9.00390625" defaultRowHeight="15"/>
  <cols>
    <col min="1" max="1" width="4.7109375" style="0" customWidth="1"/>
    <col min="3" max="3" width="6.7109375" style="0" customWidth="1"/>
    <col min="4" max="4" width="4.28125" style="0" customWidth="1"/>
    <col min="5" max="5" width="4.7109375" style="0" customWidth="1"/>
    <col min="6" max="6" width="11.28125" style="0" customWidth="1"/>
    <col min="8" max="8" width="6.00390625" style="0" customWidth="1"/>
    <col min="9" max="9" width="16.7109375" style="0" customWidth="1"/>
    <col min="11" max="11" width="6.28125" style="0" customWidth="1"/>
    <col min="12" max="12" width="6.00390625" style="0" customWidth="1"/>
    <col min="13" max="13" width="19.00390625" style="0" customWidth="1"/>
  </cols>
  <sheetData>
    <row r="1" spans="1:1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34.5" customHeight="1">
      <c r="A3" s="4">
        <v>1</v>
      </c>
      <c r="B3" s="4" t="s">
        <v>14</v>
      </c>
      <c r="C3" s="4" t="str">
        <f>"蒋君"</f>
        <v>蒋君</v>
      </c>
      <c r="D3" s="4" t="str">
        <f>"女"</f>
        <v>女</v>
      </c>
      <c r="E3" s="4" t="str">
        <f aca="true" t="shared" si="0" ref="E3:E9">"汉族"</f>
        <v>汉族</v>
      </c>
      <c r="F3" s="4" t="str">
        <f>"1993-02-01"</f>
        <v>1993-02-01</v>
      </c>
      <c r="G3" s="4" t="str">
        <f>"中共党员"</f>
        <v>中共党员</v>
      </c>
      <c r="H3" s="4" t="str">
        <f>"本科"</f>
        <v>本科</v>
      </c>
      <c r="I3" s="4" t="str">
        <f>"湖南第一师范学院"</f>
        <v>湖南第一师范学院</v>
      </c>
      <c r="J3" s="4" t="str">
        <f>"教育管理"</f>
        <v>教育管理</v>
      </c>
      <c r="K3" s="4" t="str">
        <f>"小学"</f>
        <v>小学</v>
      </c>
      <c r="L3" s="4" t="str">
        <f>"数学"</f>
        <v>数学</v>
      </c>
      <c r="M3" s="3" t="str">
        <f>"邵阳县塘渡口镇第一完全小学"</f>
        <v>邵阳县塘渡口镇第一完全小学</v>
      </c>
    </row>
    <row r="4" spans="1:13" ht="34.5" customHeight="1">
      <c r="A4" s="4">
        <v>2</v>
      </c>
      <c r="B4" s="4" t="s">
        <v>14</v>
      </c>
      <c r="C4" s="4" t="str">
        <f>"谢覃"</f>
        <v>谢覃</v>
      </c>
      <c r="D4" s="4" t="str">
        <f>"女"</f>
        <v>女</v>
      </c>
      <c r="E4" s="4" t="str">
        <f t="shared" si="0"/>
        <v>汉族</v>
      </c>
      <c r="F4" s="4" t="str">
        <f>"1988-11-23"</f>
        <v>1988-11-23</v>
      </c>
      <c r="G4" s="4" t="str">
        <f>"共青团员"</f>
        <v>共青团员</v>
      </c>
      <c r="H4" s="4" t="str">
        <f>"专科"</f>
        <v>专科</v>
      </c>
      <c r="I4" s="4" t="str">
        <f>"吉首大学"</f>
        <v>吉首大学</v>
      </c>
      <c r="J4" s="4" t="str">
        <f>"音乐教育"</f>
        <v>音乐教育</v>
      </c>
      <c r="K4" s="4" t="str">
        <f>"初中"</f>
        <v>初中</v>
      </c>
      <c r="L4" s="4" t="str">
        <f>"音乐"</f>
        <v>音乐</v>
      </c>
      <c r="M4" s="3" t="str">
        <f>"邵阳县长阳铺镇中心小学"</f>
        <v>邵阳县长阳铺镇中心小学</v>
      </c>
    </row>
    <row r="5" spans="1:13" ht="34.5" customHeight="1">
      <c r="A5" s="4">
        <v>3</v>
      </c>
      <c r="B5" s="4" t="s">
        <v>14</v>
      </c>
      <c r="C5" s="4" t="str">
        <f>"罗仲武"</f>
        <v>罗仲武</v>
      </c>
      <c r="D5" s="4" t="str">
        <f>"男"</f>
        <v>男</v>
      </c>
      <c r="E5" s="4" t="str">
        <f t="shared" si="0"/>
        <v>汉族</v>
      </c>
      <c r="F5" s="4" t="str">
        <f>"1983-03-03"</f>
        <v>1983-03-03</v>
      </c>
      <c r="G5" s="4" t="str">
        <f>"群众"</f>
        <v>群众</v>
      </c>
      <c r="H5" s="4" t="str">
        <f>"本科"</f>
        <v>本科</v>
      </c>
      <c r="I5" s="4" t="str">
        <f>"湖南师范大学"</f>
        <v>湖南师范大学</v>
      </c>
      <c r="J5" s="4" t="str">
        <f>"汉语言文学"</f>
        <v>汉语言文学</v>
      </c>
      <c r="K5" s="4" t="str">
        <f>"小学"</f>
        <v>小学</v>
      </c>
      <c r="L5" s="4" t="str">
        <f>"语文"</f>
        <v>语文</v>
      </c>
      <c r="M5" s="3" t="str">
        <f>"新邵县潭府乡团结完全小学"</f>
        <v>新邵县潭府乡团结完全小学</v>
      </c>
    </row>
    <row r="6" spans="1:13" ht="34.5" customHeight="1">
      <c r="A6" s="4">
        <v>4</v>
      </c>
      <c r="B6" s="4" t="s">
        <v>14</v>
      </c>
      <c r="C6" s="4" t="str">
        <f>"刘冰新"</f>
        <v>刘冰新</v>
      </c>
      <c r="D6" s="4" t="str">
        <f>"女"</f>
        <v>女</v>
      </c>
      <c r="E6" s="4" t="str">
        <f t="shared" si="0"/>
        <v>汉族</v>
      </c>
      <c r="F6" s="4" t="str">
        <f>"1991-02-27"</f>
        <v>1991-02-27</v>
      </c>
      <c r="G6" s="4" t="str">
        <f>"中共党员"</f>
        <v>中共党员</v>
      </c>
      <c r="H6" s="4" t="str">
        <f>"本科"</f>
        <v>本科</v>
      </c>
      <c r="I6" s="4" t="str">
        <f>"湖南文理学院"</f>
        <v>湖南文理学院</v>
      </c>
      <c r="J6" s="4" t="str">
        <f>"音乐学"</f>
        <v>音乐学</v>
      </c>
      <c r="K6" s="4" t="str">
        <f>"高中"</f>
        <v>高中</v>
      </c>
      <c r="L6" s="4" t="str">
        <f>"音乐"</f>
        <v>音乐</v>
      </c>
      <c r="M6" s="3" t="str">
        <f>"邵阳县塘渡口镇第二完全小学"</f>
        <v>邵阳县塘渡口镇第二完全小学</v>
      </c>
    </row>
    <row r="7" spans="1:13" ht="39" customHeight="1">
      <c r="A7" s="4">
        <v>5</v>
      </c>
      <c r="B7" s="4" t="s">
        <v>14</v>
      </c>
      <c r="C7" s="4" t="str">
        <f>"阳志雄"</f>
        <v>阳志雄</v>
      </c>
      <c r="D7" s="4" t="str">
        <f>"男"</f>
        <v>男</v>
      </c>
      <c r="E7" s="4" t="str">
        <f t="shared" si="0"/>
        <v>汉族</v>
      </c>
      <c r="F7" s="4" t="str">
        <f>"1987-06-26"</f>
        <v>1987-06-26</v>
      </c>
      <c r="G7" s="4" t="str">
        <f>"群众"</f>
        <v>群众</v>
      </c>
      <c r="H7" s="4" t="str">
        <f>"研究生"</f>
        <v>研究生</v>
      </c>
      <c r="I7" s="4" t="str">
        <f>"江西师范大学"</f>
        <v>江西师范大学</v>
      </c>
      <c r="J7" s="4" t="str">
        <f>"学科教学（音乐）"</f>
        <v>学科教学（音乐）</v>
      </c>
      <c r="K7" s="4" t="str">
        <f>"高中"</f>
        <v>高中</v>
      </c>
      <c r="L7" s="4" t="s">
        <v>15</v>
      </c>
      <c r="M7" s="3" t="str">
        <f>"湖南省邵阳市隆回县南岳庙九年义务制学校"</f>
        <v>湖南省邵阳市隆回县南岳庙九年义务制学校</v>
      </c>
    </row>
    <row r="8" spans="1:13" ht="34.5" customHeight="1">
      <c r="A8" s="4">
        <v>6</v>
      </c>
      <c r="B8" s="4" t="s">
        <v>14</v>
      </c>
      <c r="C8" s="4" t="str">
        <f>"易风莹"</f>
        <v>易风莹</v>
      </c>
      <c r="D8" s="4" t="str">
        <f>"女"</f>
        <v>女</v>
      </c>
      <c r="E8" s="4" t="str">
        <f t="shared" si="0"/>
        <v>汉族</v>
      </c>
      <c r="F8" s="4" t="str">
        <f>"1994-10-08"</f>
        <v>1994-10-08</v>
      </c>
      <c r="G8" s="4" t="str">
        <f>"群众"</f>
        <v>群众</v>
      </c>
      <c r="H8" s="4" t="str">
        <f>"本科"</f>
        <v>本科</v>
      </c>
      <c r="I8" s="4" t="str">
        <f>"湖南第一师范学院"</f>
        <v>湖南第一师范学院</v>
      </c>
      <c r="J8" s="4" t="str">
        <f>"初等教育"</f>
        <v>初等教育</v>
      </c>
      <c r="K8" s="4" t="str">
        <f>"小学"</f>
        <v>小学</v>
      </c>
      <c r="L8" s="4" t="str">
        <f>"数学"</f>
        <v>数学</v>
      </c>
      <c r="M8" s="3" t="str">
        <f>"湖南省邵阳县塘渡口镇第一实验小学"</f>
        <v>湖南省邵阳县塘渡口镇第一实验小学</v>
      </c>
    </row>
    <row r="9" spans="1:13" ht="34.5" customHeight="1">
      <c r="A9" s="4">
        <v>7</v>
      </c>
      <c r="B9" s="4" t="s">
        <v>14</v>
      </c>
      <c r="C9" s="4" t="str">
        <f>"陈花艳"</f>
        <v>陈花艳</v>
      </c>
      <c r="D9" s="4" t="str">
        <f>"女"</f>
        <v>女</v>
      </c>
      <c r="E9" s="4" t="str">
        <f t="shared" si="0"/>
        <v>汉族</v>
      </c>
      <c r="F9" s="4" t="str">
        <f>"1981-01-23"</f>
        <v>1981-01-23</v>
      </c>
      <c r="G9" s="4" t="str">
        <f>"中共预备党员"</f>
        <v>中共预备党员</v>
      </c>
      <c r="H9" s="4" t="str">
        <f>"本科"</f>
        <v>本科</v>
      </c>
      <c r="I9" s="4" t="str">
        <f>"邵阳学院"</f>
        <v>邵阳学院</v>
      </c>
      <c r="J9" s="4" t="str">
        <f>"汉语言文学"</f>
        <v>汉语言文学</v>
      </c>
      <c r="K9" s="4" t="str">
        <f>"初中"</f>
        <v>初中</v>
      </c>
      <c r="L9" s="4" t="str">
        <f>"语文"</f>
        <v>语文</v>
      </c>
      <c r="M9" s="3" t="str">
        <f>"邵阳县金称市镇中学"</f>
        <v>邵阳县金称市镇中学</v>
      </c>
    </row>
  </sheetData>
  <sheetProtection/>
  <mergeCells count="1">
    <mergeCell ref="A1:M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2021-09-01T08:46:27Z</cp:lastPrinted>
  <dcterms:created xsi:type="dcterms:W3CDTF">2021-08-25T01:24:50Z</dcterms:created>
  <dcterms:modified xsi:type="dcterms:W3CDTF">2021-09-03T10:12:00Z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4B6D7C693A084EFC81459B5D55413ED7</vt:lpwstr>
  </property>
  <property fmtid="{D5CDD505-2E9C-101B-9397-08002B2CF9AE}" pid="4" name="KSOProductBuildV">
    <vt:lpwstr>2052-11.1.0.10388</vt:lpwstr>
  </property>
</Properties>
</file>