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640" windowHeight="9840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J10" i="2"/>
  <c r="K10" s="1"/>
  <c r="D10"/>
  <c r="C10"/>
  <c r="J9"/>
  <c r="K9" s="1"/>
  <c r="D9"/>
  <c r="C9"/>
  <c r="B9"/>
  <c r="J8"/>
  <c r="K8" s="1"/>
  <c r="D8"/>
  <c r="C8"/>
  <c r="K7"/>
  <c r="D7"/>
  <c r="C7"/>
  <c r="B7"/>
  <c r="K6"/>
  <c r="D6"/>
  <c r="C6"/>
  <c r="K5"/>
  <c r="D5"/>
  <c r="C5"/>
  <c r="B5"/>
  <c r="K4"/>
  <c r="D4"/>
  <c r="C4"/>
  <c r="B4"/>
  <c r="K3"/>
  <c r="D3"/>
  <c r="C3"/>
</calcChain>
</file>

<file path=xl/sharedStrings.xml><?xml version="1.0" encoding="utf-8"?>
<sst xmlns="http://schemas.openxmlformats.org/spreadsheetml/2006/main" count="17" uniqueCount="17">
  <si>
    <t>序号</t>
  </si>
  <si>
    <t>岗位代码</t>
  </si>
  <si>
    <t>姓名</t>
  </si>
  <si>
    <t>准考证号</t>
  </si>
  <si>
    <t>笔试合成
成绩</t>
  </si>
  <si>
    <t>无生上课
自弹自唱
舞蹈成绩</t>
  </si>
  <si>
    <t>面试成绩</t>
  </si>
  <si>
    <t>合计</t>
  </si>
  <si>
    <t>002</t>
  </si>
  <si>
    <t>004</t>
  </si>
  <si>
    <t>010</t>
  </si>
  <si>
    <t>备注</t>
    <phoneticPr fontId="2" type="noConversion"/>
  </si>
  <si>
    <t>教育综合
知识</t>
    <phoneticPr fontId="2" type="noConversion"/>
  </si>
  <si>
    <t>专业
知识</t>
    <phoneticPr fontId="2" type="noConversion"/>
  </si>
  <si>
    <t>绘画
成绩</t>
    <phoneticPr fontId="2" type="noConversion"/>
  </si>
  <si>
    <t>016</t>
  </si>
  <si>
    <t>2021年颍泉区公开招聘幼儿园教师体检考察递补人员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</si>
</sst>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>
      <alignment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topLeftCell="A7" workbookViewId="0">
      <selection activeCell="P10" sqref="P10"/>
    </sheetView>
  </sheetViews>
  <sheetFormatPr defaultColWidth="9" defaultRowHeight="13.5"/>
  <cols>
    <col min="1" max="1" width="4.875" customWidth="1"/>
    <col min="2" max="2" width="7" customWidth="1"/>
    <col min="3" max="3" width="7.5" customWidth="1"/>
    <col min="4" max="4" width="12.375" customWidth="1"/>
    <col min="5" max="5" width="9" customWidth="1"/>
    <col min="6" max="6" width="7.375" customWidth="1"/>
    <col min="7" max="7" width="8" customWidth="1"/>
    <col min="8" max="8" width="6.875" customWidth="1"/>
    <col min="9" max="9" width="10.125" customWidth="1"/>
    <col min="10" max="10" width="7.875" customWidth="1"/>
    <col min="11" max="11" width="6.625" customWidth="1"/>
    <col min="12" max="12" width="6.125" customWidth="1"/>
  </cols>
  <sheetData>
    <row r="1" spans="1:12" ht="72.7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58.5" customHeight="1">
      <c r="A2" s="1" t="s">
        <v>0</v>
      </c>
      <c r="B2" s="2" t="s">
        <v>1</v>
      </c>
      <c r="C2" s="1" t="s">
        <v>2</v>
      </c>
      <c r="D2" s="1" t="s">
        <v>3</v>
      </c>
      <c r="E2" s="2" t="s">
        <v>12</v>
      </c>
      <c r="F2" s="2" t="s">
        <v>13</v>
      </c>
      <c r="G2" s="2" t="s">
        <v>4</v>
      </c>
      <c r="H2" s="4" t="s">
        <v>14</v>
      </c>
      <c r="I2" s="4" t="s">
        <v>5</v>
      </c>
      <c r="J2" s="3" t="s">
        <v>6</v>
      </c>
      <c r="K2" s="3" t="s">
        <v>7</v>
      </c>
      <c r="L2" s="6" t="s">
        <v>11</v>
      </c>
    </row>
    <row r="3" spans="1:12" ht="35.25" customHeight="1">
      <c r="A3" s="7">
        <v>1</v>
      </c>
      <c r="B3" s="8" t="s">
        <v>8</v>
      </c>
      <c r="C3" s="9" t="str">
        <f>"齐倩"</f>
        <v>齐倩</v>
      </c>
      <c r="D3" s="9" t="str">
        <f>"20210020709"</f>
        <v>20210020709</v>
      </c>
      <c r="E3" s="10">
        <v>79.7</v>
      </c>
      <c r="F3" s="10">
        <v>74.7</v>
      </c>
      <c r="G3" s="10">
        <v>76.2</v>
      </c>
      <c r="H3" s="7">
        <v>17.600000000000001</v>
      </c>
      <c r="I3" s="7">
        <v>72.040000000000006</v>
      </c>
      <c r="J3" s="7">
        <v>89.64</v>
      </c>
      <c r="K3" s="15">
        <f t="shared" ref="K3:K10" si="0">G3*0.6+J3*0.4</f>
        <v>81.575999999999993</v>
      </c>
      <c r="L3" s="11"/>
    </row>
    <row r="4" spans="1:12" ht="35.25" customHeight="1">
      <c r="A4" s="7">
        <v>2</v>
      </c>
      <c r="B4" s="12" t="str">
        <f t="shared" ref="B4:B5" si="1">"003"</f>
        <v>003</v>
      </c>
      <c r="C4" s="12" t="str">
        <f>"李灿灿"</f>
        <v>李灿灿</v>
      </c>
      <c r="D4" s="12" t="str">
        <f>"20210031029"</f>
        <v>20210031029</v>
      </c>
      <c r="E4" s="13">
        <v>82.3</v>
      </c>
      <c r="F4" s="13">
        <v>78.400000000000006</v>
      </c>
      <c r="G4" s="13">
        <v>79.569999999999993</v>
      </c>
      <c r="H4" s="7">
        <v>16.399999999999999</v>
      </c>
      <c r="I4" s="7">
        <v>66</v>
      </c>
      <c r="J4" s="7">
        <v>82.4</v>
      </c>
      <c r="K4" s="15">
        <f t="shared" si="0"/>
        <v>80.701999999999998</v>
      </c>
      <c r="L4" s="11"/>
    </row>
    <row r="5" spans="1:12" ht="35.25" customHeight="1">
      <c r="A5" s="7">
        <v>3</v>
      </c>
      <c r="B5" s="12" t="str">
        <f t="shared" si="1"/>
        <v>003</v>
      </c>
      <c r="C5" s="12" t="str">
        <f>"陆慧慧"</f>
        <v>陆慧慧</v>
      </c>
      <c r="D5" s="12" t="str">
        <f>"20210031106"</f>
        <v>20210031106</v>
      </c>
      <c r="E5" s="13">
        <v>82.1</v>
      </c>
      <c r="F5" s="13">
        <v>76.3</v>
      </c>
      <c r="G5" s="13">
        <v>78.040000000000006</v>
      </c>
      <c r="H5" s="7">
        <v>20.399999999999999</v>
      </c>
      <c r="I5" s="7">
        <v>63.5</v>
      </c>
      <c r="J5" s="7">
        <v>83.9</v>
      </c>
      <c r="K5" s="15">
        <f t="shared" si="0"/>
        <v>80.384000000000015</v>
      </c>
      <c r="L5" s="11"/>
    </row>
    <row r="6" spans="1:12" s="5" customFormat="1" ht="35.25" customHeight="1">
      <c r="A6" s="7">
        <v>4</v>
      </c>
      <c r="B6" s="8" t="s">
        <v>9</v>
      </c>
      <c r="C6" s="9" t="str">
        <f>"孟方方"</f>
        <v>孟方方</v>
      </c>
      <c r="D6" s="9" t="str">
        <f>"20210041426"</f>
        <v>20210041426</v>
      </c>
      <c r="E6" s="10">
        <v>78.5</v>
      </c>
      <c r="F6" s="10">
        <v>69.900000000000006</v>
      </c>
      <c r="G6" s="10">
        <v>72.48</v>
      </c>
      <c r="H6" s="7">
        <v>15.6</v>
      </c>
      <c r="I6" s="7">
        <v>53.8</v>
      </c>
      <c r="J6" s="7">
        <v>69.400000000000006</v>
      </c>
      <c r="K6" s="15">
        <f t="shared" si="0"/>
        <v>71.248000000000005</v>
      </c>
      <c r="L6" s="14"/>
    </row>
    <row r="7" spans="1:12" ht="35.25" customHeight="1">
      <c r="A7" s="7">
        <v>5</v>
      </c>
      <c r="B7" s="12" t="str">
        <f>"005"</f>
        <v>005</v>
      </c>
      <c r="C7" s="12" t="str">
        <f>"陈琪"</f>
        <v>陈琪</v>
      </c>
      <c r="D7" s="12" t="str">
        <f>"20210052003"</f>
        <v>20210052003</v>
      </c>
      <c r="E7" s="13">
        <v>71</v>
      </c>
      <c r="F7" s="13">
        <v>79</v>
      </c>
      <c r="G7" s="13">
        <v>76.599999999999994</v>
      </c>
      <c r="H7" s="7">
        <v>15.8</v>
      </c>
      <c r="I7" s="7">
        <v>54.8</v>
      </c>
      <c r="J7" s="7">
        <v>70.599999999999994</v>
      </c>
      <c r="K7" s="15">
        <f t="shared" si="0"/>
        <v>74.199999999999989</v>
      </c>
      <c r="L7" s="11"/>
    </row>
    <row r="8" spans="1:12" ht="35.25" customHeight="1">
      <c r="A8" s="7">
        <v>6</v>
      </c>
      <c r="B8" s="8" t="s">
        <v>10</v>
      </c>
      <c r="C8" s="9" t="str">
        <f>"刘艳飞"</f>
        <v>刘艳飞</v>
      </c>
      <c r="D8" s="9" t="str">
        <f>"20210103625"</f>
        <v>20210103625</v>
      </c>
      <c r="E8" s="10">
        <v>87.5</v>
      </c>
      <c r="F8" s="10">
        <v>68.599999999999994</v>
      </c>
      <c r="G8" s="10">
        <v>74.27</v>
      </c>
      <c r="H8" s="7">
        <v>13.6</v>
      </c>
      <c r="I8" s="7">
        <v>64.099999999999994</v>
      </c>
      <c r="J8" s="7">
        <f t="shared" ref="J8" si="2">SUM(H8:I8)</f>
        <v>77.699999999999989</v>
      </c>
      <c r="K8" s="15">
        <f t="shared" si="0"/>
        <v>75.641999999999996</v>
      </c>
      <c r="L8" s="11"/>
    </row>
    <row r="9" spans="1:12" ht="37.5" customHeight="1">
      <c r="A9" s="7">
        <v>7</v>
      </c>
      <c r="B9" s="12" t="str">
        <f>"013"</f>
        <v>013</v>
      </c>
      <c r="C9" s="12" t="str">
        <f>"宫华茹"</f>
        <v>宫华茹</v>
      </c>
      <c r="D9" s="12" t="str">
        <f>"20210134514"</f>
        <v>20210134514</v>
      </c>
      <c r="E9" s="13">
        <v>83.5</v>
      </c>
      <c r="F9" s="13">
        <v>71.900000000000006</v>
      </c>
      <c r="G9" s="13">
        <v>75.38</v>
      </c>
      <c r="H9" s="7">
        <v>18</v>
      </c>
      <c r="I9" s="7">
        <v>48.2</v>
      </c>
      <c r="J9" s="7">
        <f t="shared" ref="J9" si="3">SUM(H9:I9)</f>
        <v>66.2</v>
      </c>
      <c r="K9" s="15">
        <f t="shared" si="0"/>
        <v>71.707999999999998</v>
      </c>
      <c r="L9" s="11"/>
    </row>
    <row r="10" spans="1:12" ht="39" customHeight="1">
      <c r="A10" s="7">
        <v>8</v>
      </c>
      <c r="B10" s="8" t="s">
        <v>15</v>
      </c>
      <c r="C10" s="9" t="str">
        <f>"田慧"</f>
        <v>田慧</v>
      </c>
      <c r="D10" s="9" t="str">
        <f>"20210165706"</f>
        <v>20210165706</v>
      </c>
      <c r="E10" s="10">
        <v>70.7</v>
      </c>
      <c r="F10" s="10">
        <v>69.900000000000006</v>
      </c>
      <c r="G10" s="10">
        <v>70.14</v>
      </c>
      <c r="H10" s="3">
        <v>17.600000000000001</v>
      </c>
      <c r="I10" s="3">
        <v>69.599999999999994</v>
      </c>
      <c r="J10" s="3">
        <f t="shared" ref="J10" si="4">SUM(H10:I10)</f>
        <v>87.199999999999989</v>
      </c>
      <c r="K10" s="15">
        <f t="shared" si="0"/>
        <v>76.963999999999999</v>
      </c>
      <c r="L10" s="16"/>
    </row>
  </sheetData>
  <mergeCells count="1">
    <mergeCell ref="A1:L1"/>
  </mergeCells>
  <phoneticPr fontId="2" type="noConversion"/>
  <pageMargins left="0.35433070866141736" right="0.35433070866141736" top="0.39370078740157483" bottom="0.39370078740157483" header="0.51181102362204722" footer="0.5118110236220472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Lenovo-6</cp:lastModifiedBy>
  <cp:lastPrinted>2021-09-01T00:59:07Z</cp:lastPrinted>
  <dcterms:created xsi:type="dcterms:W3CDTF">2021-07-12T03:01:00Z</dcterms:created>
  <dcterms:modified xsi:type="dcterms:W3CDTF">2021-09-10T07:03:28Z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FC2F4F95A09F4F818E1145D55E32F780</vt:lpwstr>
  </property>
  <property fmtid="{D5CDD505-2E9C-101B-9397-08002B2CF9AE}" pid="3" name="KSOProductBuildVer">
    <vt:lpwstr>2052-11.1.0.10700</vt:lpwstr>
  </property>
</Properties>
</file>