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<sst xmlns="http://schemas.openxmlformats.org/spreadsheetml/2006/main" count="255" uniqueCount="25">
  <si>
    <t>2023年夏季如东县教育体育系统公开招聘教师进入面试人员名单</t>
  </si>
  <si>
    <t>准考证号</t>
  </si>
  <si>
    <t>岗位代码</t>
  </si>
  <si>
    <t>学段学科</t>
  </si>
  <si>
    <r>
      <rPr>
        <sz val="11"/>
        <color indexed="8"/>
        <rFont val="宋体"/>
        <family val="0"/>
      </rPr>
      <t>初中语文</t>
    </r>
  </si>
  <si>
    <r>
      <rPr>
        <sz val="11"/>
        <color indexed="8"/>
        <rFont val="宋体"/>
        <family val="0"/>
      </rPr>
      <t>小学语文</t>
    </r>
  </si>
  <si>
    <r>
      <rPr>
        <sz val="11"/>
        <color indexed="8"/>
        <rFont val="宋体"/>
        <family val="0"/>
      </rPr>
      <t>初中数学</t>
    </r>
  </si>
  <si>
    <r>
      <rPr>
        <sz val="11"/>
        <color indexed="8"/>
        <rFont val="宋体"/>
        <family val="0"/>
      </rPr>
      <t>小学数学</t>
    </r>
  </si>
  <si>
    <r>
      <rPr>
        <sz val="11"/>
        <color indexed="8"/>
        <rFont val="宋体"/>
        <family val="0"/>
      </rPr>
      <t>初中英语</t>
    </r>
  </si>
  <si>
    <r>
      <rPr>
        <sz val="11"/>
        <color indexed="8"/>
        <rFont val="宋体"/>
        <family val="0"/>
      </rPr>
      <t>初中物理</t>
    </r>
  </si>
  <si>
    <r>
      <rPr>
        <sz val="11"/>
        <color indexed="8"/>
        <rFont val="宋体"/>
        <family val="0"/>
      </rPr>
      <t>高中化学</t>
    </r>
  </si>
  <si>
    <r>
      <rPr>
        <sz val="11"/>
        <color indexed="8"/>
        <rFont val="宋体"/>
        <family val="0"/>
      </rPr>
      <t>初中化学</t>
    </r>
  </si>
  <si>
    <r>
      <rPr>
        <sz val="11"/>
        <color indexed="8"/>
        <rFont val="宋体"/>
        <family val="0"/>
      </rPr>
      <t>初中生物</t>
    </r>
  </si>
  <si>
    <r>
      <rPr>
        <sz val="11"/>
        <color indexed="8"/>
        <rFont val="宋体"/>
        <family val="0"/>
      </rPr>
      <t>职中政治</t>
    </r>
  </si>
  <si>
    <r>
      <rPr>
        <sz val="11"/>
        <color indexed="8"/>
        <rFont val="宋体"/>
        <family val="0"/>
      </rPr>
      <t>初中历史</t>
    </r>
  </si>
  <si>
    <r>
      <rPr>
        <sz val="11"/>
        <color indexed="8"/>
        <rFont val="宋体"/>
        <family val="0"/>
      </rPr>
      <t>小学科学</t>
    </r>
  </si>
  <si>
    <r>
      <rPr>
        <sz val="11"/>
        <color indexed="8"/>
        <rFont val="宋体"/>
        <family val="0"/>
      </rPr>
      <t>初中心理健康</t>
    </r>
  </si>
  <si>
    <r>
      <rPr>
        <sz val="11"/>
        <color indexed="8"/>
        <rFont val="宋体"/>
        <family val="0"/>
      </rPr>
      <t>初中音乐</t>
    </r>
  </si>
  <si>
    <r>
      <rPr>
        <sz val="11"/>
        <color indexed="8"/>
        <rFont val="宋体"/>
        <family val="0"/>
      </rPr>
      <t>小学音乐</t>
    </r>
  </si>
  <si>
    <r>
      <rPr>
        <sz val="11"/>
        <color indexed="8"/>
        <rFont val="宋体"/>
        <family val="0"/>
      </rPr>
      <t>初中体育</t>
    </r>
  </si>
  <si>
    <r>
      <rPr>
        <sz val="11"/>
        <color indexed="8"/>
        <rFont val="宋体"/>
        <family val="0"/>
      </rPr>
      <t>小学体育</t>
    </r>
  </si>
  <si>
    <r>
      <rPr>
        <sz val="11"/>
        <color indexed="8"/>
        <rFont val="宋体"/>
        <family val="0"/>
      </rPr>
      <t>小学美术</t>
    </r>
  </si>
  <si>
    <r>
      <rPr>
        <sz val="11"/>
        <color indexed="8"/>
        <rFont val="宋体"/>
        <family val="0"/>
      </rPr>
      <t>初中信息技术</t>
    </r>
  </si>
  <si>
    <r>
      <rPr>
        <sz val="11"/>
        <color indexed="8"/>
        <rFont val="宋体"/>
        <family val="0"/>
      </rPr>
      <t>小学信息技术</t>
    </r>
  </si>
  <si>
    <r>
      <rPr>
        <sz val="11"/>
        <color indexed="8"/>
        <rFont val="宋体"/>
        <family val="0"/>
      </rPr>
      <t>学前教育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</si>
</sst>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39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3"/>
  <sheetViews>
    <sheetView tabSelected="1" zoomScaleSheetLayoutView="100" workbookViewId="0" topLeftCell="A1">
      <selection activeCell="G13" sqref="G13"/>
    </sheetView>
  </sheetViews>
  <sheetFormatPr defaultColWidth="9.00390625" defaultRowHeight="15"/>
  <cols>
    <col min="1" max="3" width="20.57421875" style="0" customWidth="1"/>
  </cols>
  <sheetData>
    <row r="1" spans="1:3" ht="22.5" customHeight="1">
      <c r="A1" s="1" t="s">
        <v>0</v>
      </c>
      <c r="B1" s="1"/>
      <c r="C1" s="1"/>
    </row>
    <row r="2" spans="1:3" ht="14.25">
      <c r="A2" s="2" t="s">
        <v>1</v>
      </c>
      <c r="B2" s="2" t="s">
        <v>2</v>
      </c>
      <c r="C2" s="2" t="s">
        <v>3</v>
      </c>
    </row>
    <row r="3" spans="1:3" ht="15">
      <c r="A3" s="3" t="str">
        <f>"232014107"</f>
        <v>232014107</v>
      </c>
      <c r="B3" s="3" t="str">
        <f aca="true" t="shared" si="0" ref="B3:B5">"01"</f>
        <v>01</v>
      </c>
      <c r="C3" s="3" t="s">
        <v>4</v>
      </c>
    </row>
    <row r="4" spans="1:3" ht="15">
      <c r="A4" s="3" t="str">
        <f>"232014111"</f>
        <v>232014111</v>
      </c>
      <c r="B4" s="3" t="str">
        <f t="shared" si="0"/>
        <v>01</v>
      </c>
      <c r="C4" s="3" t="s">
        <v>4</v>
      </c>
    </row>
    <row r="5" spans="1:3" ht="15">
      <c r="A5" s="3" t="str">
        <f>"232014108"</f>
        <v>232014108</v>
      </c>
      <c r="B5" s="3" t="str">
        <f t="shared" si="0"/>
        <v>01</v>
      </c>
      <c r="C5" s="3" t="s">
        <v>4</v>
      </c>
    </row>
    <row r="6" spans="1:3" ht="15">
      <c r="A6" s="4" t="str">
        <f>"232023308"</f>
        <v>232023308</v>
      </c>
      <c r="B6" s="4" t="str">
        <f aca="true" t="shared" si="1" ref="B6:B9">"02"</f>
        <v>02</v>
      </c>
      <c r="C6" s="4" t="s">
        <v>5</v>
      </c>
    </row>
    <row r="7" spans="1:3" ht="15">
      <c r="A7" s="3" t="str">
        <f>"232023302"</f>
        <v>232023302</v>
      </c>
      <c r="B7" s="3" t="str">
        <f t="shared" si="1"/>
        <v>02</v>
      </c>
      <c r="C7" s="3" t="s">
        <v>5</v>
      </c>
    </row>
    <row r="8" spans="1:3" ht="15">
      <c r="A8" s="3" t="str">
        <f>"232023306"</f>
        <v>232023306</v>
      </c>
      <c r="B8" s="3" t="str">
        <f t="shared" si="1"/>
        <v>02</v>
      </c>
      <c r="C8" s="3" t="s">
        <v>5</v>
      </c>
    </row>
    <row r="9" spans="1:3" ht="15">
      <c r="A9" s="3" t="str">
        <f>"232023303"</f>
        <v>232023303</v>
      </c>
      <c r="B9" s="3" t="str">
        <f t="shared" si="1"/>
        <v>02</v>
      </c>
      <c r="C9" s="3" t="s">
        <v>5</v>
      </c>
    </row>
    <row r="10" spans="1:3" ht="15">
      <c r="A10" s="4" t="str">
        <f>"232033315"</f>
        <v>232033315</v>
      </c>
      <c r="B10" s="4" t="str">
        <f aca="true" t="shared" si="2" ref="B10:B22">"03"</f>
        <v>03</v>
      </c>
      <c r="C10" s="4" t="s">
        <v>5</v>
      </c>
    </row>
    <row r="11" spans="1:3" ht="15">
      <c r="A11" s="3" t="str">
        <f>"232033508"</f>
        <v>232033508</v>
      </c>
      <c r="B11" s="3" t="str">
        <f t="shared" si="2"/>
        <v>03</v>
      </c>
      <c r="C11" s="3" t="s">
        <v>5</v>
      </c>
    </row>
    <row r="12" spans="1:3" ht="15">
      <c r="A12" s="3" t="str">
        <f>"232033616"</f>
        <v>232033616</v>
      </c>
      <c r="B12" s="3" t="str">
        <f t="shared" si="2"/>
        <v>03</v>
      </c>
      <c r="C12" s="3" t="s">
        <v>5</v>
      </c>
    </row>
    <row r="13" spans="1:3" ht="15">
      <c r="A13" s="3" t="str">
        <f>"232033620"</f>
        <v>232033620</v>
      </c>
      <c r="B13" s="3" t="str">
        <f t="shared" si="2"/>
        <v>03</v>
      </c>
      <c r="C13" s="3" t="s">
        <v>5</v>
      </c>
    </row>
    <row r="14" spans="1:3" ht="15">
      <c r="A14" s="3" t="str">
        <f>"232033525"</f>
        <v>232033525</v>
      </c>
      <c r="B14" s="3" t="str">
        <f t="shared" si="2"/>
        <v>03</v>
      </c>
      <c r="C14" s="3" t="s">
        <v>5</v>
      </c>
    </row>
    <row r="15" spans="1:3" ht="15">
      <c r="A15" s="3" t="str">
        <f>"232033601"</f>
        <v>232033601</v>
      </c>
      <c r="B15" s="3" t="str">
        <f t="shared" si="2"/>
        <v>03</v>
      </c>
      <c r="C15" s="3" t="s">
        <v>5</v>
      </c>
    </row>
    <row r="16" spans="1:3" ht="15">
      <c r="A16" s="3" t="str">
        <f>"232033330"</f>
        <v>232033330</v>
      </c>
      <c r="B16" s="3" t="str">
        <f t="shared" si="2"/>
        <v>03</v>
      </c>
      <c r="C16" s="3" t="s">
        <v>5</v>
      </c>
    </row>
    <row r="17" spans="1:3" ht="15">
      <c r="A17" s="3" t="str">
        <f>"232033423"</f>
        <v>232033423</v>
      </c>
      <c r="B17" s="3" t="str">
        <f t="shared" si="2"/>
        <v>03</v>
      </c>
      <c r="C17" s="3" t="s">
        <v>5</v>
      </c>
    </row>
    <row r="18" spans="1:3" ht="15">
      <c r="A18" s="3" t="str">
        <f>"232033425"</f>
        <v>232033425</v>
      </c>
      <c r="B18" s="3" t="str">
        <f t="shared" si="2"/>
        <v>03</v>
      </c>
      <c r="C18" s="3" t="s">
        <v>5</v>
      </c>
    </row>
    <row r="19" spans="1:3" ht="15">
      <c r="A19" s="3" t="str">
        <f>"232033529"</f>
        <v>232033529</v>
      </c>
      <c r="B19" s="3" t="str">
        <f t="shared" si="2"/>
        <v>03</v>
      </c>
      <c r="C19" s="3" t="s">
        <v>5</v>
      </c>
    </row>
    <row r="20" spans="1:3" ht="15">
      <c r="A20" s="3" t="str">
        <f>"232033610"</f>
        <v>232033610</v>
      </c>
      <c r="B20" s="3" t="str">
        <f t="shared" si="2"/>
        <v>03</v>
      </c>
      <c r="C20" s="3" t="s">
        <v>5</v>
      </c>
    </row>
    <row r="21" spans="1:3" ht="15">
      <c r="A21" s="3" t="str">
        <f>"232033401"</f>
        <v>232033401</v>
      </c>
      <c r="B21" s="3" t="str">
        <f t="shared" si="2"/>
        <v>03</v>
      </c>
      <c r="C21" s="3" t="s">
        <v>5</v>
      </c>
    </row>
    <row r="22" spans="1:3" ht="15">
      <c r="A22" s="3" t="str">
        <f>"232033509"</f>
        <v>232033509</v>
      </c>
      <c r="B22" s="3" t="str">
        <f t="shared" si="2"/>
        <v>03</v>
      </c>
      <c r="C22" s="3" t="s">
        <v>5</v>
      </c>
    </row>
    <row r="23" spans="1:3" ht="15">
      <c r="A23" s="4" t="str">
        <f>"232043221"</f>
        <v>232043221</v>
      </c>
      <c r="B23" s="4" t="str">
        <f aca="true" t="shared" si="3" ref="B23:B26">"04"</f>
        <v>04</v>
      </c>
      <c r="C23" s="4" t="s">
        <v>6</v>
      </c>
    </row>
    <row r="24" spans="1:3" ht="15">
      <c r="A24" s="3" t="str">
        <f>"232043211"</f>
        <v>232043211</v>
      </c>
      <c r="B24" s="3" t="str">
        <f t="shared" si="3"/>
        <v>04</v>
      </c>
      <c r="C24" s="3" t="s">
        <v>6</v>
      </c>
    </row>
    <row r="25" spans="1:3" ht="15">
      <c r="A25" s="3" t="str">
        <f>"232043222"</f>
        <v>232043222</v>
      </c>
      <c r="B25" s="3" t="str">
        <f t="shared" si="3"/>
        <v>04</v>
      </c>
      <c r="C25" s="3" t="s">
        <v>6</v>
      </c>
    </row>
    <row r="26" spans="1:3" ht="15">
      <c r="A26" s="3" t="str">
        <f>"232043225"</f>
        <v>232043225</v>
      </c>
      <c r="B26" s="3" t="str">
        <f t="shared" si="3"/>
        <v>04</v>
      </c>
      <c r="C26" s="3" t="s">
        <v>6</v>
      </c>
    </row>
    <row r="27" spans="1:3" ht="15">
      <c r="A27" s="4" t="str">
        <f>"232055514"</f>
        <v>232055514</v>
      </c>
      <c r="B27" s="4" t="str">
        <f aca="true" t="shared" si="4" ref="B27:B35">"05"</f>
        <v>05</v>
      </c>
      <c r="C27" s="4" t="s">
        <v>7</v>
      </c>
    </row>
    <row r="28" spans="1:3" ht="15">
      <c r="A28" s="3" t="str">
        <f>"232055503"</f>
        <v>232055503</v>
      </c>
      <c r="B28" s="3" t="str">
        <f t="shared" si="4"/>
        <v>05</v>
      </c>
      <c r="C28" s="3" t="s">
        <v>7</v>
      </c>
    </row>
    <row r="29" spans="1:3" ht="15">
      <c r="A29" s="3" t="str">
        <f>"232055516"</f>
        <v>232055516</v>
      </c>
      <c r="B29" s="3" t="str">
        <f t="shared" si="4"/>
        <v>05</v>
      </c>
      <c r="C29" s="3" t="s">
        <v>7</v>
      </c>
    </row>
    <row r="30" spans="1:3" ht="15">
      <c r="A30" s="3" t="str">
        <f>"232055501"</f>
        <v>232055501</v>
      </c>
      <c r="B30" s="3" t="str">
        <f t="shared" si="4"/>
        <v>05</v>
      </c>
      <c r="C30" s="3" t="s">
        <v>7</v>
      </c>
    </row>
    <row r="31" spans="1:3" ht="15">
      <c r="A31" s="3" t="str">
        <f>"232055509"</f>
        <v>232055509</v>
      </c>
      <c r="B31" s="3" t="str">
        <f t="shared" si="4"/>
        <v>05</v>
      </c>
      <c r="C31" s="3" t="s">
        <v>7</v>
      </c>
    </row>
    <row r="32" spans="1:3" ht="15">
      <c r="A32" s="3" t="str">
        <f>"232055508"</f>
        <v>232055508</v>
      </c>
      <c r="B32" s="3" t="str">
        <f t="shared" si="4"/>
        <v>05</v>
      </c>
      <c r="C32" s="3" t="s">
        <v>7</v>
      </c>
    </row>
    <row r="33" spans="1:3" ht="15">
      <c r="A33" s="3" t="str">
        <f>"232055507"</f>
        <v>232055507</v>
      </c>
      <c r="B33" s="3" t="str">
        <f t="shared" si="4"/>
        <v>05</v>
      </c>
      <c r="C33" s="3" t="s">
        <v>7</v>
      </c>
    </row>
    <row r="34" spans="1:3" ht="15">
      <c r="A34" s="3" t="str">
        <f>"232055510"</f>
        <v>232055510</v>
      </c>
      <c r="B34" s="3" t="str">
        <f t="shared" si="4"/>
        <v>05</v>
      </c>
      <c r="C34" s="3" t="s">
        <v>7</v>
      </c>
    </row>
    <row r="35" spans="1:3" ht="15">
      <c r="A35" s="3" t="str">
        <f>"232055511"</f>
        <v>232055511</v>
      </c>
      <c r="B35" s="3" t="str">
        <f t="shared" si="4"/>
        <v>05</v>
      </c>
      <c r="C35" s="3" t="s">
        <v>7</v>
      </c>
    </row>
    <row r="36" spans="1:3" ht="15">
      <c r="A36" s="4" t="str">
        <f>"232065627"</f>
        <v>232065627</v>
      </c>
      <c r="B36" s="4" t="str">
        <f aca="true" t="shared" si="5" ref="B36:B45">"06"</f>
        <v>06</v>
      </c>
      <c r="C36" s="4" t="s">
        <v>7</v>
      </c>
    </row>
    <row r="37" spans="1:3" ht="15">
      <c r="A37" s="3" t="str">
        <f>"232065607"</f>
        <v>232065607</v>
      </c>
      <c r="B37" s="3" t="str">
        <f t="shared" si="5"/>
        <v>06</v>
      </c>
      <c r="C37" s="3" t="s">
        <v>7</v>
      </c>
    </row>
    <row r="38" spans="1:3" ht="15">
      <c r="A38" s="3" t="str">
        <f>"232065621"</f>
        <v>232065621</v>
      </c>
      <c r="B38" s="3" t="str">
        <f t="shared" si="5"/>
        <v>06</v>
      </c>
      <c r="C38" s="3" t="s">
        <v>7</v>
      </c>
    </row>
    <row r="39" spans="1:3" ht="15">
      <c r="A39" s="3" t="str">
        <f>"232065602"</f>
        <v>232065602</v>
      </c>
      <c r="B39" s="3" t="str">
        <f t="shared" si="5"/>
        <v>06</v>
      </c>
      <c r="C39" s="3" t="s">
        <v>7</v>
      </c>
    </row>
    <row r="40" spans="1:3" ht="15">
      <c r="A40" s="3" t="str">
        <f>"232065605"</f>
        <v>232065605</v>
      </c>
      <c r="B40" s="3" t="str">
        <f t="shared" si="5"/>
        <v>06</v>
      </c>
      <c r="C40" s="3" t="s">
        <v>7</v>
      </c>
    </row>
    <row r="41" spans="1:3" ht="15">
      <c r="A41" s="3" t="str">
        <f>"232065609"</f>
        <v>232065609</v>
      </c>
      <c r="B41" s="3" t="str">
        <f t="shared" si="5"/>
        <v>06</v>
      </c>
      <c r="C41" s="3" t="s">
        <v>7</v>
      </c>
    </row>
    <row r="42" spans="1:3" ht="15">
      <c r="A42" s="3" t="str">
        <f>"232065704"</f>
        <v>232065704</v>
      </c>
      <c r="B42" s="3" t="str">
        <f t="shared" si="5"/>
        <v>06</v>
      </c>
      <c r="C42" s="3" t="s">
        <v>7</v>
      </c>
    </row>
    <row r="43" spans="1:3" ht="15">
      <c r="A43" s="3" t="str">
        <f>"232065526"</f>
        <v>232065526</v>
      </c>
      <c r="B43" s="3" t="str">
        <f t="shared" si="5"/>
        <v>06</v>
      </c>
      <c r="C43" s="3" t="s">
        <v>7</v>
      </c>
    </row>
    <row r="44" spans="1:3" ht="15">
      <c r="A44" s="3" t="str">
        <f>"232065528"</f>
        <v>232065528</v>
      </c>
      <c r="B44" s="3" t="str">
        <f t="shared" si="5"/>
        <v>06</v>
      </c>
      <c r="C44" s="3" t="s">
        <v>7</v>
      </c>
    </row>
    <row r="45" spans="1:3" ht="15">
      <c r="A45" s="3" t="str">
        <f>"232065705"</f>
        <v>232065705</v>
      </c>
      <c r="B45" s="3" t="str">
        <f t="shared" si="5"/>
        <v>06</v>
      </c>
      <c r="C45" s="3" t="s">
        <v>7</v>
      </c>
    </row>
    <row r="46" spans="1:3" ht="15">
      <c r="A46" s="4" t="str">
        <f>"232075727"</f>
        <v>232075727</v>
      </c>
      <c r="B46" s="4" t="str">
        <f aca="true" t="shared" si="6" ref="B46:B48">"07"</f>
        <v>07</v>
      </c>
      <c r="C46" s="4" t="s">
        <v>7</v>
      </c>
    </row>
    <row r="47" spans="1:3" ht="15">
      <c r="A47" s="3" t="str">
        <f>"232075716"</f>
        <v>232075716</v>
      </c>
      <c r="B47" s="3" t="str">
        <f t="shared" si="6"/>
        <v>07</v>
      </c>
      <c r="C47" s="3" t="s">
        <v>7</v>
      </c>
    </row>
    <row r="48" spans="1:3" ht="15">
      <c r="A48" s="3" t="str">
        <f>"232075724"</f>
        <v>232075724</v>
      </c>
      <c r="B48" s="3" t="str">
        <f t="shared" si="6"/>
        <v>07</v>
      </c>
      <c r="C48" s="3" t="s">
        <v>7</v>
      </c>
    </row>
    <row r="49" spans="1:3" ht="15">
      <c r="A49" s="4" t="str">
        <f>"232085210"</f>
        <v>232085210</v>
      </c>
      <c r="B49" s="4" t="str">
        <f aca="true" t="shared" si="7" ref="B49:B59">"08"</f>
        <v>08</v>
      </c>
      <c r="C49" s="4" t="s">
        <v>8</v>
      </c>
    </row>
    <row r="50" spans="1:3" ht="15">
      <c r="A50" s="3" t="str">
        <f>"232085428"</f>
        <v>232085428</v>
      </c>
      <c r="B50" s="3" t="str">
        <f t="shared" si="7"/>
        <v>08</v>
      </c>
      <c r="C50" s="3" t="s">
        <v>8</v>
      </c>
    </row>
    <row r="51" spans="1:3" ht="15">
      <c r="A51" s="3" t="str">
        <f>"232085307"</f>
        <v>232085307</v>
      </c>
      <c r="B51" s="3" t="str">
        <f t="shared" si="7"/>
        <v>08</v>
      </c>
      <c r="C51" s="3" t="s">
        <v>8</v>
      </c>
    </row>
    <row r="52" spans="1:3" ht="15">
      <c r="A52" s="3" t="str">
        <f>"232085322"</f>
        <v>232085322</v>
      </c>
      <c r="B52" s="3" t="str">
        <f t="shared" si="7"/>
        <v>08</v>
      </c>
      <c r="C52" s="3" t="s">
        <v>8</v>
      </c>
    </row>
    <row r="53" spans="1:3" ht="15">
      <c r="A53" s="3" t="str">
        <f>"232085205"</f>
        <v>232085205</v>
      </c>
      <c r="B53" s="3" t="str">
        <f t="shared" si="7"/>
        <v>08</v>
      </c>
      <c r="C53" s="3" t="s">
        <v>8</v>
      </c>
    </row>
    <row r="54" spans="1:3" ht="15">
      <c r="A54" s="3" t="str">
        <f>"232084817"</f>
        <v>232084817</v>
      </c>
      <c r="B54" s="3" t="str">
        <f t="shared" si="7"/>
        <v>08</v>
      </c>
      <c r="C54" s="3" t="s">
        <v>8</v>
      </c>
    </row>
    <row r="55" spans="1:3" ht="15">
      <c r="A55" s="3" t="str">
        <f>"232085316"</f>
        <v>232085316</v>
      </c>
      <c r="B55" s="3" t="str">
        <f t="shared" si="7"/>
        <v>08</v>
      </c>
      <c r="C55" s="3" t="s">
        <v>8</v>
      </c>
    </row>
    <row r="56" spans="1:3" ht="15">
      <c r="A56" s="3" t="str">
        <f>"232085126"</f>
        <v>232085126</v>
      </c>
      <c r="B56" s="3" t="str">
        <f t="shared" si="7"/>
        <v>08</v>
      </c>
      <c r="C56" s="3" t="s">
        <v>8</v>
      </c>
    </row>
    <row r="57" spans="1:3" ht="15">
      <c r="A57" s="3" t="str">
        <f>"232085207"</f>
        <v>232085207</v>
      </c>
      <c r="B57" s="3" t="str">
        <f t="shared" si="7"/>
        <v>08</v>
      </c>
      <c r="C57" s="3" t="s">
        <v>8</v>
      </c>
    </row>
    <row r="58" spans="1:3" ht="15">
      <c r="A58" s="3" t="str">
        <f>"232085309"</f>
        <v>232085309</v>
      </c>
      <c r="B58" s="3" t="str">
        <f t="shared" si="7"/>
        <v>08</v>
      </c>
      <c r="C58" s="3" t="s">
        <v>8</v>
      </c>
    </row>
    <row r="59" spans="1:3" ht="15">
      <c r="A59" s="3" t="str">
        <f>"232085424"</f>
        <v>232085424</v>
      </c>
      <c r="B59" s="3" t="str">
        <f t="shared" si="7"/>
        <v>08</v>
      </c>
      <c r="C59" s="3" t="s">
        <v>8</v>
      </c>
    </row>
    <row r="60" spans="1:3" ht="15">
      <c r="A60" s="4" t="str">
        <f>"232094722"</f>
        <v>232094722</v>
      </c>
      <c r="B60" s="4" t="str">
        <f aca="true" t="shared" si="8" ref="B60:B61">"09"</f>
        <v>09</v>
      </c>
      <c r="C60" s="4" t="s">
        <v>9</v>
      </c>
    </row>
    <row r="61" spans="1:3" ht="15">
      <c r="A61" s="3" t="str">
        <f>"232094719"</f>
        <v>232094719</v>
      </c>
      <c r="B61" s="3" t="str">
        <f t="shared" si="8"/>
        <v>09</v>
      </c>
      <c r="C61" s="3" t="s">
        <v>9</v>
      </c>
    </row>
    <row r="62" spans="1:3" ht="15">
      <c r="A62" s="4" t="str">
        <f>"232104810"</f>
        <v>232104810</v>
      </c>
      <c r="B62" s="4" t="str">
        <f aca="true" t="shared" si="9" ref="B62:B63">"10"</f>
        <v>10</v>
      </c>
      <c r="C62" s="4" t="s">
        <v>10</v>
      </c>
    </row>
    <row r="63" spans="1:3" ht="15">
      <c r="A63" s="3" t="str">
        <f>"232104812"</f>
        <v>232104812</v>
      </c>
      <c r="B63" s="3" t="str">
        <f t="shared" si="9"/>
        <v>10</v>
      </c>
      <c r="C63" s="3" t="s">
        <v>10</v>
      </c>
    </row>
    <row r="64" spans="1:3" ht="15">
      <c r="A64" s="4" t="str">
        <f>"232116322"</f>
        <v>232116322</v>
      </c>
      <c r="B64" s="4" t="str">
        <f aca="true" t="shared" si="10" ref="B64:B72">"11"</f>
        <v>11</v>
      </c>
      <c r="C64" s="4" t="s">
        <v>11</v>
      </c>
    </row>
    <row r="65" spans="1:3" ht="15">
      <c r="A65" s="3" t="str">
        <f>"232116304"</f>
        <v>232116304</v>
      </c>
      <c r="B65" s="3" t="str">
        <f t="shared" si="10"/>
        <v>11</v>
      </c>
      <c r="C65" s="3" t="s">
        <v>11</v>
      </c>
    </row>
    <row r="66" spans="1:3" ht="15">
      <c r="A66" s="3" t="str">
        <f>"232116312"</f>
        <v>232116312</v>
      </c>
      <c r="B66" s="3" t="str">
        <f t="shared" si="10"/>
        <v>11</v>
      </c>
      <c r="C66" s="3" t="s">
        <v>11</v>
      </c>
    </row>
    <row r="67" spans="1:3" ht="15">
      <c r="A67" s="3" t="str">
        <f>"232116308"</f>
        <v>232116308</v>
      </c>
      <c r="B67" s="3" t="str">
        <f t="shared" si="10"/>
        <v>11</v>
      </c>
      <c r="C67" s="3" t="s">
        <v>11</v>
      </c>
    </row>
    <row r="68" spans="1:3" ht="15">
      <c r="A68" s="3" t="str">
        <f>"232116309"</f>
        <v>232116309</v>
      </c>
      <c r="B68" s="3" t="str">
        <f t="shared" si="10"/>
        <v>11</v>
      </c>
      <c r="C68" s="3" t="s">
        <v>11</v>
      </c>
    </row>
    <row r="69" spans="1:3" ht="15">
      <c r="A69" s="3" t="str">
        <f>"232116317"</f>
        <v>232116317</v>
      </c>
      <c r="B69" s="3" t="str">
        <f t="shared" si="10"/>
        <v>11</v>
      </c>
      <c r="C69" s="3" t="s">
        <v>11</v>
      </c>
    </row>
    <row r="70" spans="1:3" ht="15">
      <c r="A70" s="3" t="str">
        <f>"232116313"</f>
        <v>232116313</v>
      </c>
      <c r="B70" s="3" t="str">
        <f t="shared" si="10"/>
        <v>11</v>
      </c>
      <c r="C70" s="3" t="s">
        <v>11</v>
      </c>
    </row>
    <row r="71" spans="1:3" ht="15">
      <c r="A71" s="3" t="str">
        <f>"232116307"</f>
        <v>232116307</v>
      </c>
      <c r="B71" s="3" t="str">
        <f t="shared" si="10"/>
        <v>11</v>
      </c>
      <c r="C71" s="3" t="s">
        <v>11</v>
      </c>
    </row>
    <row r="72" spans="1:3" ht="15">
      <c r="A72" s="3" t="str">
        <f>"232116314"</f>
        <v>232116314</v>
      </c>
      <c r="B72" s="3" t="str">
        <f t="shared" si="10"/>
        <v>11</v>
      </c>
      <c r="C72" s="3" t="s">
        <v>11</v>
      </c>
    </row>
    <row r="73" spans="1:3" ht="15">
      <c r="A73" s="4" t="str">
        <f>"232124602"</f>
        <v>232124602</v>
      </c>
      <c r="B73" s="4" t="str">
        <f aca="true" t="shared" si="11" ref="B73:B76">"12"</f>
        <v>12</v>
      </c>
      <c r="C73" s="4" t="s">
        <v>12</v>
      </c>
    </row>
    <row r="74" spans="1:3" ht="15">
      <c r="A74" s="3" t="str">
        <f>"232124605"</f>
        <v>232124605</v>
      </c>
      <c r="B74" s="3" t="str">
        <f t="shared" si="11"/>
        <v>12</v>
      </c>
      <c r="C74" s="3" t="s">
        <v>12</v>
      </c>
    </row>
    <row r="75" spans="1:3" ht="15">
      <c r="A75" s="3" t="str">
        <f>"232124607"</f>
        <v>232124607</v>
      </c>
      <c r="B75" s="3" t="str">
        <f t="shared" si="11"/>
        <v>12</v>
      </c>
      <c r="C75" s="3" t="s">
        <v>12</v>
      </c>
    </row>
    <row r="76" spans="1:3" ht="15">
      <c r="A76" s="3" t="str">
        <f>"232124609"</f>
        <v>232124609</v>
      </c>
      <c r="B76" s="3" t="str">
        <f t="shared" si="11"/>
        <v>12</v>
      </c>
      <c r="C76" s="3" t="s">
        <v>12</v>
      </c>
    </row>
    <row r="77" spans="1:3" ht="15">
      <c r="A77" s="4" t="str">
        <f>"232134128"</f>
        <v>232134128</v>
      </c>
      <c r="B77" s="4" t="str">
        <f aca="true" t="shared" si="12" ref="B77:B79">"13"</f>
        <v>13</v>
      </c>
      <c r="C77" s="4" t="s">
        <v>13</v>
      </c>
    </row>
    <row r="78" spans="1:3" ht="15">
      <c r="A78" s="3" t="str">
        <f>"232134121"</f>
        <v>232134121</v>
      </c>
      <c r="B78" s="3" t="str">
        <f t="shared" si="12"/>
        <v>13</v>
      </c>
      <c r="C78" s="3" t="s">
        <v>13</v>
      </c>
    </row>
    <row r="79" spans="1:3" ht="15">
      <c r="A79" s="3" t="str">
        <f>"232134130"</f>
        <v>232134130</v>
      </c>
      <c r="B79" s="3" t="str">
        <f t="shared" si="12"/>
        <v>13</v>
      </c>
      <c r="C79" s="3" t="s">
        <v>13</v>
      </c>
    </row>
    <row r="80" spans="1:3" ht="15">
      <c r="A80" s="4" t="str">
        <f>"232144617"</f>
        <v>232144617</v>
      </c>
      <c r="B80" s="4" t="str">
        <f aca="true" t="shared" si="13" ref="B80:B85">"14"</f>
        <v>14</v>
      </c>
      <c r="C80" s="4" t="s">
        <v>14</v>
      </c>
    </row>
    <row r="81" spans="1:3" ht="15">
      <c r="A81" s="3" t="str">
        <f>"232144630"</f>
        <v>232144630</v>
      </c>
      <c r="B81" s="3" t="str">
        <f t="shared" si="13"/>
        <v>14</v>
      </c>
      <c r="C81" s="3" t="s">
        <v>14</v>
      </c>
    </row>
    <row r="82" spans="1:3" ht="15">
      <c r="A82" s="3" t="str">
        <f>"232144615"</f>
        <v>232144615</v>
      </c>
      <c r="B82" s="3" t="str">
        <f t="shared" si="13"/>
        <v>14</v>
      </c>
      <c r="C82" s="3" t="s">
        <v>14</v>
      </c>
    </row>
    <row r="83" spans="1:3" ht="15">
      <c r="A83" s="3" t="str">
        <f>"232144623"</f>
        <v>232144623</v>
      </c>
      <c r="B83" s="3" t="str">
        <f t="shared" si="13"/>
        <v>14</v>
      </c>
      <c r="C83" s="3" t="s">
        <v>14</v>
      </c>
    </row>
    <row r="84" spans="1:3" ht="15">
      <c r="A84" s="3" t="str">
        <f>"232144620"</f>
        <v>232144620</v>
      </c>
      <c r="B84" s="3" t="str">
        <f t="shared" si="13"/>
        <v>14</v>
      </c>
      <c r="C84" s="3" t="s">
        <v>14</v>
      </c>
    </row>
    <row r="85" spans="1:3" ht="15">
      <c r="A85" s="3" t="str">
        <f>"232144629"</f>
        <v>232144629</v>
      </c>
      <c r="B85" s="3" t="str">
        <f t="shared" si="13"/>
        <v>14</v>
      </c>
      <c r="C85" s="3" t="s">
        <v>14</v>
      </c>
    </row>
    <row r="86" spans="1:3" ht="15">
      <c r="A86" s="4" t="str">
        <f>"232154729"</f>
        <v>232154729</v>
      </c>
      <c r="B86" s="4" t="str">
        <f aca="true" t="shared" si="14" ref="B86:B91">"15"</f>
        <v>15</v>
      </c>
      <c r="C86" s="4" t="s">
        <v>15</v>
      </c>
    </row>
    <row r="87" spans="1:3" ht="15">
      <c r="A87" s="3" t="str">
        <f>"232154801"</f>
        <v>232154801</v>
      </c>
      <c r="B87" s="3" t="str">
        <f t="shared" si="14"/>
        <v>15</v>
      </c>
      <c r="C87" s="3" t="s">
        <v>15</v>
      </c>
    </row>
    <row r="88" spans="1:3" ht="15">
      <c r="A88" s="3" t="str">
        <f>"232154802"</f>
        <v>232154802</v>
      </c>
      <c r="B88" s="3" t="str">
        <f t="shared" si="14"/>
        <v>15</v>
      </c>
      <c r="C88" s="3" t="s">
        <v>15</v>
      </c>
    </row>
    <row r="89" spans="1:3" ht="15">
      <c r="A89" s="3" t="str">
        <f>"232154728"</f>
        <v>232154728</v>
      </c>
      <c r="B89" s="3" t="str">
        <f t="shared" si="14"/>
        <v>15</v>
      </c>
      <c r="C89" s="3" t="s">
        <v>15</v>
      </c>
    </row>
    <row r="90" spans="1:3" ht="15">
      <c r="A90" s="3" t="str">
        <f>"232154726"</f>
        <v>232154726</v>
      </c>
      <c r="B90" s="3" t="str">
        <f t="shared" si="14"/>
        <v>15</v>
      </c>
      <c r="C90" s="3" t="s">
        <v>15</v>
      </c>
    </row>
    <row r="91" spans="1:3" ht="15">
      <c r="A91" s="3" t="str">
        <f>"232154805"</f>
        <v>232154805</v>
      </c>
      <c r="B91" s="3" t="str">
        <f t="shared" si="14"/>
        <v>15</v>
      </c>
      <c r="C91" s="3" t="s">
        <v>15</v>
      </c>
    </row>
    <row r="92" spans="1:3" ht="15">
      <c r="A92" s="3" t="str">
        <f>"232164702"</f>
        <v>232164702</v>
      </c>
      <c r="B92" s="3" t="str">
        <f aca="true" t="shared" si="15" ref="B92:B94">"16"</f>
        <v>16</v>
      </c>
      <c r="C92" s="3" t="s">
        <v>16</v>
      </c>
    </row>
    <row r="93" spans="1:3" ht="15">
      <c r="A93" s="3" t="str">
        <f>"232164708"</f>
        <v>232164708</v>
      </c>
      <c r="B93" s="3" t="str">
        <f t="shared" si="15"/>
        <v>16</v>
      </c>
      <c r="C93" s="3" t="s">
        <v>16</v>
      </c>
    </row>
    <row r="94" spans="1:3" ht="15">
      <c r="A94" s="3" t="str">
        <f>"232164704"</f>
        <v>232164704</v>
      </c>
      <c r="B94" s="3" t="str">
        <f t="shared" si="15"/>
        <v>16</v>
      </c>
      <c r="C94" s="3" t="s">
        <v>16</v>
      </c>
    </row>
    <row r="95" spans="1:3" ht="15">
      <c r="A95" s="3" t="str">
        <f>"232176219"</f>
        <v>232176219</v>
      </c>
      <c r="B95" s="3" t="str">
        <f aca="true" t="shared" si="16" ref="B95:B97">"17"</f>
        <v>17</v>
      </c>
      <c r="C95" s="3" t="s">
        <v>17</v>
      </c>
    </row>
    <row r="96" spans="1:3" ht="15">
      <c r="A96" s="3" t="str">
        <f>"232176223"</f>
        <v>232176223</v>
      </c>
      <c r="B96" s="3" t="str">
        <f t="shared" si="16"/>
        <v>17</v>
      </c>
      <c r="C96" s="3" t="s">
        <v>17</v>
      </c>
    </row>
    <row r="97" spans="1:3" ht="15">
      <c r="A97" s="3" t="str">
        <f>"232176220"</f>
        <v>232176220</v>
      </c>
      <c r="B97" s="3" t="str">
        <f t="shared" si="16"/>
        <v>17</v>
      </c>
      <c r="C97" s="3" t="s">
        <v>17</v>
      </c>
    </row>
    <row r="98" spans="1:3" ht="15">
      <c r="A98" s="4" t="str">
        <f>"232184302"</f>
        <v>232184302</v>
      </c>
      <c r="B98" s="4" t="str">
        <f aca="true" t="shared" si="17" ref="B98:B107">"18"</f>
        <v>18</v>
      </c>
      <c r="C98" s="4" t="s">
        <v>18</v>
      </c>
    </row>
    <row r="99" spans="1:3" ht="15">
      <c r="A99" s="3" t="str">
        <f>"232184314"</f>
        <v>232184314</v>
      </c>
      <c r="B99" s="3" t="str">
        <f t="shared" si="17"/>
        <v>18</v>
      </c>
      <c r="C99" s="3" t="s">
        <v>18</v>
      </c>
    </row>
    <row r="100" spans="1:3" ht="15">
      <c r="A100" s="3" t="str">
        <f>"232184502"</f>
        <v>232184502</v>
      </c>
      <c r="B100" s="3" t="str">
        <f t="shared" si="17"/>
        <v>18</v>
      </c>
      <c r="C100" s="3" t="s">
        <v>18</v>
      </c>
    </row>
    <row r="101" spans="1:3" ht="15">
      <c r="A101" s="3" t="str">
        <f>"232184228"</f>
        <v>232184228</v>
      </c>
      <c r="B101" s="3" t="str">
        <f t="shared" si="17"/>
        <v>18</v>
      </c>
      <c r="C101" s="3" t="s">
        <v>18</v>
      </c>
    </row>
    <row r="102" spans="1:3" ht="15">
      <c r="A102" s="3" t="str">
        <f>"232184412"</f>
        <v>232184412</v>
      </c>
      <c r="B102" s="3" t="str">
        <f t="shared" si="17"/>
        <v>18</v>
      </c>
      <c r="C102" s="3" t="s">
        <v>18</v>
      </c>
    </row>
    <row r="103" spans="1:3" ht="15">
      <c r="A103" s="3" t="str">
        <f>"232184329"</f>
        <v>232184329</v>
      </c>
      <c r="B103" s="3" t="str">
        <f t="shared" si="17"/>
        <v>18</v>
      </c>
      <c r="C103" s="3" t="s">
        <v>18</v>
      </c>
    </row>
    <row r="104" spans="1:3" ht="15">
      <c r="A104" s="3" t="str">
        <f>"232184512"</f>
        <v>232184512</v>
      </c>
      <c r="B104" s="3" t="str">
        <f t="shared" si="17"/>
        <v>18</v>
      </c>
      <c r="C104" s="3" t="s">
        <v>18</v>
      </c>
    </row>
    <row r="105" spans="1:3" ht="15">
      <c r="A105" s="3" t="str">
        <f>"232184213"</f>
        <v>232184213</v>
      </c>
      <c r="B105" s="3" t="str">
        <f t="shared" si="17"/>
        <v>18</v>
      </c>
      <c r="C105" s="3" t="s">
        <v>18</v>
      </c>
    </row>
    <row r="106" spans="1:3" ht="15">
      <c r="A106" s="3" t="str">
        <f>"232184402"</f>
        <v>232184402</v>
      </c>
      <c r="B106" s="3" t="str">
        <f t="shared" si="17"/>
        <v>18</v>
      </c>
      <c r="C106" s="3" t="s">
        <v>18</v>
      </c>
    </row>
    <row r="107" spans="1:3" ht="15">
      <c r="A107" s="3" t="str">
        <f>"232184508"</f>
        <v>232184508</v>
      </c>
      <c r="B107" s="3" t="str">
        <f t="shared" si="17"/>
        <v>18</v>
      </c>
      <c r="C107" s="3" t="s">
        <v>18</v>
      </c>
    </row>
    <row r="108" spans="1:3" ht="15">
      <c r="A108" s="4" t="str">
        <f>"232194030"</f>
        <v>232194030</v>
      </c>
      <c r="B108" s="4" t="str">
        <f aca="true" t="shared" si="18" ref="B108:B113">"19"</f>
        <v>19</v>
      </c>
      <c r="C108" s="4" t="s">
        <v>19</v>
      </c>
    </row>
    <row r="109" spans="1:3" ht="15">
      <c r="A109" s="3" t="str">
        <f>"232194025"</f>
        <v>232194025</v>
      </c>
      <c r="B109" s="3" t="str">
        <f t="shared" si="18"/>
        <v>19</v>
      </c>
      <c r="C109" s="3" t="s">
        <v>19</v>
      </c>
    </row>
    <row r="110" spans="1:3" ht="15">
      <c r="A110" s="3" t="str">
        <f>"232193930"</f>
        <v>232193930</v>
      </c>
      <c r="B110" s="3" t="str">
        <f t="shared" si="18"/>
        <v>19</v>
      </c>
      <c r="C110" s="3" t="s">
        <v>19</v>
      </c>
    </row>
    <row r="111" spans="1:3" ht="15">
      <c r="A111" s="3" t="str">
        <f>"232194008"</f>
        <v>232194008</v>
      </c>
      <c r="B111" s="3" t="str">
        <f t="shared" si="18"/>
        <v>19</v>
      </c>
      <c r="C111" s="3" t="s">
        <v>19</v>
      </c>
    </row>
    <row r="112" spans="1:3" ht="15">
      <c r="A112" s="3" t="str">
        <f>"232193915"</f>
        <v>232193915</v>
      </c>
      <c r="B112" s="3" t="str">
        <f t="shared" si="18"/>
        <v>19</v>
      </c>
      <c r="C112" s="3" t="s">
        <v>19</v>
      </c>
    </row>
    <row r="113" spans="1:3" ht="15">
      <c r="A113" s="3" t="str">
        <f>"232194004"</f>
        <v>232194004</v>
      </c>
      <c r="B113" s="3" t="str">
        <f t="shared" si="18"/>
        <v>19</v>
      </c>
      <c r="C113" s="3" t="s">
        <v>19</v>
      </c>
    </row>
    <row r="114" spans="1:3" ht="15">
      <c r="A114" s="4" t="str">
        <f>"232206001"</f>
        <v>232206001</v>
      </c>
      <c r="B114" s="4" t="str">
        <f aca="true" t="shared" si="19" ref="B114:B129">"20"</f>
        <v>20</v>
      </c>
      <c r="C114" s="4" t="s">
        <v>20</v>
      </c>
    </row>
    <row r="115" spans="1:3" ht="15">
      <c r="A115" s="3" t="str">
        <f>"232205804"</f>
        <v>232205804</v>
      </c>
      <c r="B115" s="3" t="str">
        <f t="shared" si="19"/>
        <v>20</v>
      </c>
      <c r="C115" s="3" t="s">
        <v>20</v>
      </c>
    </row>
    <row r="116" spans="1:3" ht="15">
      <c r="A116" s="3" t="str">
        <f>"232205923"</f>
        <v>232205923</v>
      </c>
      <c r="B116" s="3" t="str">
        <f t="shared" si="19"/>
        <v>20</v>
      </c>
      <c r="C116" s="3" t="s">
        <v>20</v>
      </c>
    </row>
    <row r="117" spans="1:3" ht="15">
      <c r="A117" s="3" t="str">
        <f>"232205814"</f>
        <v>232205814</v>
      </c>
      <c r="B117" s="3" t="str">
        <f t="shared" si="19"/>
        <v>20</v>
      </c>
      <c r="C117" s="3" t="s">
        <v>20</v>
      </c>
    </row>
    <row r="118" spans="1:3" ht="15">
      <c r="A118" s="3" t="str">
        <f>"232206012"</f>
        <v>232206012</v>
      </c>
      <c r="B118" s="3" t="str">
        <f t="shared" si="19"/>
        <v>20</v>
      </c>
      <c r="C118" s="3" t="s">
        <v>20</v>
      </c>
    </row>
    <row r="119" spans="1:3" ht="15">
      <c r="A119" s="3" t="str">
        <f>"232205910"</f>
        <v>232205910</v>
      </c>
      <c r="B119" s="3" t="str">
        <f t="shared" si="19"/>
        <v>20</v>
      </c>
      <c r="C119" s="3" t="s">
        <v>20</v>
      </c>
    </row>
    <row r="120" spans="1:3" ht="15">
      <c r="A120" s="3" t="str">
        <f>"232205913"</f>
        <v>232205913</v>
      </c>
      <c r="B120" s="3" t="str">
        <f t="shared" si="19"/>
        <v>20</v>
      </c>
      <c r="C120" s="3" t="s">
        <v>20</v>
      </c>
    </row>
    <row r="121" spans="1:3" ht="15">
      <c r="A121" s="3" t="str">
        <f>"232205927"</f>
        <v>232205927</v>
      </c>
      <c r="B121" s="3" t="str">
        <f t="shared" si="19"/>
        <v>20</v>
      </c>
      <c r="C121" s="3" t="s">
        <v>20</v>
      </c>
    </row>
    <row r="122" spans="1:3" ht="15">
      <c r="A122" s="3" t="str">
        <f>"232205919"</f>
        <v>232205919</v>
      </c>
      <c r="B122" s="3" t="str">
        <f t="shared" si="19"/>
        <v>20</v>
      </c>
      <c r="C122" s="3" t="s">
        <v>20</v>
      </c>
    </row>
    <row r="123" spans="1:3" ht="15">
      <c r="A123" s="3" t="str">
        <f>"232206019"</f>
        <v>232206019</v>
      </c>
      <c r="B123" s="3" t="str">
        <f t="shared" si="19"/>
        <v>20</v>
      </c>
      <c r="C123" s="3" t="s">
        <v>20</v>
      </c>
    </row>
    <row r="124" spans="1:3" ht="15">
      <c r="A124" s="3" t="str">
        <f>"232206125"</f>
        <v>232206125</v>
      </c>
      <c r="B124" s="3" t="str">
        <f t="shared" si="19"/>
        <v>20</v>
      </c>
      <c r="C124" s="3" t="s">
        <v>20</v>
      </c>
    </row>
    <row r="125" spans="1:3" ht="15">
      <c r="A125" s="3" t="str">
        <f>"232205906"</f>
        <v>232205906</v>
      </c>
      <c r="B125" s="3" t="str">
        <f t="shared" si="19"/>
        <v>20</v>
      </c>
      <c r="C125" s="3" t="s">
        <v>20</v>
      </c>
    </row>
    <row r="126" spans="1:3" ht="15">
      <c r="A126" s="3" t="str">
        <f>"232205824"</f>
        <v>232205824</v>
      </c>
      <c r="B126" s="3" t="str">
        <f t="shared" si="19"/>
        <v>20</v>
      </c>
      <c r="C126" s="3" t="s">
        <v>20</v>
      </c>
    </row>
    <row r="127" spans="1:3" ht="15">
      <c r="A127" s="3" t="str">
        <f>"232206024"</f>
        <v>232206024</v>
      </c>
      <c r="B127" s="3" t="str">
        <f t="shared" si="19"/>
        <v>20</v>
      </c>
      <c r="C127" s="3" t="s">
        <v>20</v>
      </c>
    </row>
    <row r="128" spans="1:3" ht="15">
      <c r="A128" s="3" t="str">
        <f>"232205901"</f>
        <v>232205901</v>
      </c>
      <c r="B128" s="3" t="str">
        <f t="shared" si="19"/>
        <v>20</v>
      </c>
      <c r="C128" s="3" t="s">
        <v>20</v>
      </c>
    </row>
    <row r="129" spans="1:3" ht="15">
      <c r="A129" s="3" t="str">
        <f>"232206027"</f>
        <v>232206027</v>
      </c>
      <c r="B129" s="3" t="str">
        <f t="shared" si="19"/>
        <v>20</v>
      </c>
      <c r="C129" s="3" t="s">
        <v>20</v>
      </c>
    </row>
    <row r="130" spans="1:3" ht="15">
      <c r="A130" s="4" t="str">
        <f>"232213709"</f>
        <v>232213709</v>
      </c>
      <c r="B130" s="4" t="str">
        <f aca="true" t="shared" si="20" ref="B130:B132">"21"</f>
        <v>21</v>
      </c>
      <c r="C130" s="4" t="s">
        <v>21</v>
      </c>
    </row>
    <row r="131" spans="1:3" ht="15">
      <c r="A131" s="3" t="str">
        <f>"232213825"</f>
        <v>232213825</v>
      </c>
      <c r="B131" s="3" t="str">
        <f t="shared" si="20"/>
        <v>21</v>
      </c>
      <c r="C131" s="3" t="s">
        <v>21</v>
      </c>
    </row>
    <row r="132" spans="1:3" ht="15">
      <c r="A132" s="3" t="str">
        <f>"232213816"</f>
        <v>232213816</v>
      </c>
      <c r="B132" s="3" t="str">
        <f t="shared" si="20"/>
        <v>21</v>
      </c>
      <c r="C132" s="3" t="s">
        <v>21</v>
      </c>
    </row>
    <row r="133" spans="1:3" ht="15">
      <c r="A133" s="4" t="str">
        <f>"232224201"</f>
        <v>232224201</v>
      </c>
      <c r="B133" s="4" t="str">
        <f aca="true" t="shared" si="21" ref="B133:B135">"22"</f>
        <v>22</v>
      </c>
      <c r="C133" s="4" t="s">
        <v>22</v>
      </c>
    </row>
    <row r="134" spans="1:3" ht="15">
      <c r="A134" s="3" t="str">
        <f>"232224211"</f>
        <v>232224211</v>
      </c>
      <c r="B134" s="3" t="str">
        <f t="shared" si="21"/>
        <v>22</v>
      </c>
      <c r="C134" s="3" t="s">
        <v>22</v>
      </c>
    </row>
    <row r="135" spans="1:3" ht="15">
      <c r="A135" s="3" t="str">
        <f>"232224203"</f>
        <v>232224203</v>
      </c>
      <c r="B135" s="3" t="str">
        <f t="shared" si="21"/>
        <v>22</v>
      </c>
      <c r="C135" s="3" t="s">
        <v>22</v>
      </c>
    </row>
    <row r="136" spans="1:3" ht="15">
      <c r="A136" s="4" t="str">
        <f>"232234930"</f>
        <v>232234930</v>
      </c>
      <c r="B136" s="4" t="str">
        <f aca="true" t="shared" si="22" ref="B136:B141">"23"</f>
        <v>23</v>
      </c>
      <c r="C136" s="4" t="s">
        <v>23</v>
      </c>
    </row>
    <row r="137" spans="1:3" ht="15">
      <c r="A137" s="3" t="str">
        <f>"232235025"</f>
        <v>232235025</v>
      </c>
      <c r="B137" s="3" t="str">
        <f t="shared" si="22"/>
        <v>23</v>
      </c>
      <c r="C137" s="3" t="s">
        <v>23</v>
      </c>
    </row>
    <row r="138" spans="1:3" ht="15">
      <c r="A138" s="3" t="str">
        <f>"232235012"</f>
        <v>232235012</v>
      </c>
      <c r="B138" s="3" t="str">
        <f t="shared" si="22"/>
        <v>23</v>
      </c>
      <c r="C138" s="3" t="s">
        <v>23</v>
      </c>
    </row>
    <row r="139" spans="1:3" ht="15">
      <c r="A139" s="3" t="str">
        <f>"232235023"</f>
        <v>232235023</v>
      </c>
      <c r="B139" s="3" t="str">
        <f t="shared" si="22"/>
        <v>23</v>
      </c>
      <c r="C139" s="3" t="s">
        <v>23</v>
      </c>
    </row>
    <row r="140" spans="1:3" ht="15">
      <c r="A140" s="3" t="str">
        <f>"232235026"</f>
        <v>232235026</v>
      </c>
      <c r="B140" s="3" t="str">
        <f t="shared" si="22"/>
        <v>23</v>
      </c>
      <c r="C140" s="3" t="s">
        <v>23</v>
      </c>
    </row>
    <row r="141" spans="1:3" ht="15">
      <c r="A141" s="3" t="str">
        <f>"232234821"</f>
        <v>232234821</v>
      </c>
      <c r="B141" s="3" t="str">
        <f t="shared" si="22"/>
        <v>23</v>
      </c>
      <c r="C141" s="3" t="s">
        <v>23</v>
      </c>
    </row>
    <row r="142" spans="1:3" ht="15">
      <c r="A142" s="4" t="str">
        <f>"232240108"</f>
        <v>232240108</v>
      </c>
      <c r="B142" s="4" t="str">
        <f aca="true" t="shared" si="23" ref="B142:B163">"24"</f>
        <v>24</v>
      </c>
      <c r="C142" s="4" t="s">
        <v>24</v>
      </c>
    </row>
    <row r="143" spans="1:3" ht="15">
      <c r="A143" s="3" t="str">
        <f>"232240319"</f>
        <v>232240319</v>
      </c>
      <c r="B143" s="3" t="str">
        <f t="shared" si="23"/>
        <v>24</v>
      </c>
      <c r="C143" s="3" t="s">
        <v>24</v>
      </c>
    </row>
    <row r="144" spans="1:3" ht="15">
      <c r="A144" s="3" t="str">
        <f>"232240111"</f>
        <v>232240111</v>
      </c>
      <c r="B144" s="3" t="str">
        <f t="shared" si="23"/>
        <v>24</v>
      </c>
      <c r="C144" s="3" t="s">
        <v>24</v>
      </c>
    </row>
    <row r="145" spans="1:3" ht="15">
      <c r="A145" s="3" t="str">
        <f>"232240123"</f>
        <v>232240123</v>
      </c>
      <c r="B145" s="3" t="str">
        <f t="shared" si="23"/>
        <v>24</v>
      </c>
      <c r="C145" s="3" t="s">
        <v>24</v>
      </c>
    </row>
    <row r="146" spans="1:3" ht="15">
      <c r="A146" s="3" t="str">
        <f>"232240106"</f>
        <v>232240106</v>
      </c>
      <c r="B146" s="3" t="str">
        <f t="shared" si="23"/>
        <v>24</v>
      </c>
      <c r="C146" s="3" t="s">
        <v>24</v>
      </c>
    </row>
    <row r="147" spans="1:3" ht="15">
      <c r="A147" s="3" t="str">
        <f>"232240102"</f>
        <v>232240102</v>
      </c>
      <c r="B147" s="3" t="str">
        <f t="shared" si="23"/>
        <v>24</v>
      </c>
      <c r="C147" s="3" t="s">
        <v>24</v>
      </c>
    </row>
    <row r="148" spans="1:3" ht="15">
      <c r="A148" s="3" t="str">
        <f>"232240224"</f>
        <v>232240224</v>
      </c>
      <c r="B148" s="3" t="str">
        <f t="shared" si="23"/>
        <v>24</v>
      </c>
      <c r="C148" s="3" t="s">
        <v>24</v>
      </c>
    </row>
    <row r="149" spans="1:3" ht="15">
      <c r="A149" s="3" t="str">
        <f>"232240513"</f>
        <v>232240513</v>
      </c>
      <c r="B149" s="3" t="str">
        <f t="shared" si="23"/>
        <v>24</v>
      </c>
      <c r="C149" s="3" t="s">
        <v>24</v>
      </c>
    </row>
    <row r="150" spans="1:3" ht="15">
      <c r="A150" s="3" t="str">
        <f>"232240113"</f>
        <v>232240113</v>
      </c>
      <c r="B150" s="3" t="str">
        <f t="shared" si="23"/>
        <v>24</v>
      </c>
      <c r="C150" s="3" t="s">
        <v>24</v>
      </c>
    </row>
    <row r="151" spans="1:3" ht="15">
      <c r="A151" s="3" t="str">
        <f>"232240427"</f>
        <v>232240427</v>
      </c>
      <c r="B151" s="3" t="str">
        <f t="shared" si="23"/>
        <v>24</v>
      </c>
      <c r="C151" s="3" t="s">
        <v>24</v>
      </c>
    </row>
    <row r="152" spans="1:3" ht="15">
      <c r="A152" s="3" t="str">
        <f>"232240209"</f>
        <v>232240209</v>
      </c>
      <c r="B152" s="3" t="str">
        <f t="shared" si="23"/>
        <v>24</v>
      </c>
      <c r="C152" s="3" t="s">
        <v>24</v>
      </c>
    </row>
    <row r="153" spans="1:3" ht="15">
      <c r="A153" s="3" t="str">
        <f>"232240103"</f>
        <v>232240103</v>
      </c>
      <c r="B153" s="3" t="str">
        <f t="shared" si="23"/>
        <v>24</v>
      </c>
      <c r="C153" s="3" t="s">
        <v>24</v>
      </c>
    </row>
    <row r="154" spans="1:3" ht="15">
      <c r="A154" s="3" t="str">
        <f>"232240325"</f>
        <v>232240325</v>
      </c>
      <c r="B154" s="3" t="str">
        <f t="shared" si="23"/>
        <v>24</v>
      </c>
      <c r="C154" s="3" t="s">
        <v>24</v>
      </c>
    </row>
    <row r="155" spans="1:3" ht="15">
      <c r="A155" s="3" t="str">
        <f>"232240517"</f>
        <v>232240517</v>
      </c>
      <c r="B155" s="3" t="str">
        <f t="shared" si="23"/>
        <v>24</v>
      </c>
      <c r="C155" s="3" t="s">
        <v>24</v>
      </c>
    </row>
    <row r="156" spans="1:3" ht="15">
      <c r="A156" s="3" t="str">
        <f>"232240601"</f>
        <v>232240601</v>
      </c>
      <c r="B156" s="3" t="str">
        <f t="shared" si="23"/>
        <v>24</v>
      </c>
      <c r="C156" s="3" t="s">
        <v>24</v>
      </c>
    </row>
    <row r="157" spans="1:3" ht="15">
      <c r="A157" s="3" t="str">
        <f>"232240210"</f>
        <v>232240210</v>
      </c>
      <c r="B157" s="3" t="str">
        <f t="shared" si="23"/>
        <v>24</v>
      </c>
      <c r="C157" s="3" t="s">
        <v>24</v>
      </c>
    </row>
    <row r="158" spans="1:3" ht="15">
      <c r="A158" s="3" t="str">
        <f>"232240522"</f>
        <v>232240522</v>
      </c>
      <c r="B158" s="3" t="str">
        <f t="shared" si="23"/>
        <v>24</v>
      </c>
      <c r="C158" s="3" t="s">
        <v>24</v>
      </c>
    </row>
    <row r="159" spans="1:3" ht="15">
      <c r="A159" s="3" t="str">
        <f>"232240205"</f>
        <v>232240205</v>
      </c>
      <c r="B159" s="3" t="str">
        <f t="shared" si="23"/>
        <v>24</v>
      </c>
      <c r="C159" s="3" t="s">
        <v>24</v>
      </c>
    </row>
    <row r="160" spans="1:3" ht="15">
      <c r="A160" s="3" t="str">
        <f>"232240508"</f>
        <v>232240508</v>
      </c>
      <c r="B160" s="3" t="str">
        <f t="shared" si="23"/>
        <v>24</v>
      </c>
      <c r="C160" s="3" t="s">
        <v>24</v>
      </c>
    </row>
    <row r="161" spans="1:3" ht="15">
      <c r="A161" s="3" t="str">
        <f>"232240422"</f>
        <v>232240422</v>
      </c>
      <c r="B161" s="3" t="str">
        <f t="shared" si="23"/>
        <v>24</v>
      </c>
      <c r="C161" s="3" t="s">
        <v>24</v>
      </c>
    </row>
    <row r="162" spans="1:3" ht="15">
      <c r="A162" s="3" t="str">
        <f>"232240104"</f>
        <v>232240104</v>
      </c>
      <c r="B162" s="3" t="str">
        <f t="shared" si="23"/>
        <v>24</v>
      </c>
      <c r="C162" s="3" t="s">
        <v>24</v>
      </c>
    </row>
    <row r="163" spans="1:3" ht="15">
      <c r="A163" s="3" t="str">
        <f>"232240413"</f>
        <v>232240413</v>
      </c>
      <c r="B163" s="3" t="str">
        <f t="shared" si="23"/>
        <v>24</v>
      </c>
      <c r="C163" s="3" t="s">
        <v>24</v>
      </c>
    </row>
    <row r="164" spans="1:3" ht="15">
      <c r="A164" s="4" t="str">
        <f>"232250724"</f>
        <v>232250724</v>
      </c>
      <c r="B164" s="4" t="str">
        <f aca="true" t="shared" si="24" ref="B164:B187">"25"</f>
        <v>25</v>
      </c>
      <c r="C164" s="4" t="s">
        <v>24</v>
      </c>
    </row>
    <row r="165" spans="1:3" ht="15">
      <c r="A165" s="3" t="str">
        <f>"232250811"</f>
        <v>232250811</v>
      </c>
      <c r="B165" s="3" t="str">
        <f t="shared" si="24"/>
        <v>25</v>
      </c>
      <c r="C165" s="3" t="s">
        <v>24</v>
      </c>
    </row>
    <row r="166" spans="1:3" ht="15">
      <c r="A166" s="3" t="str">
        <f>"232250725"</f>
        <v>232250725</v>
      </c>
      <c r="B166" s="3" t="str">
        <f t="shared" si="24"/>
        <v>25</v>
      </c>
      <c r="C166" s="3" t="s">
        <v>24</v>
      </c>
    </row>
    <row r="167" spans="1:3" ht="15">
      <c r="A167" s="3" t="str">
        <f>"232251205"</f>
        <v>232251205</v>
      </c>
      <c r="B167" s="3" t="str">
        <f t="shared" si="24"/>
        <v>25</v>
      </c>
      <c r="C167" s="3" t="s">
        <v>24</v>
      </c>
    </row>
    <row r="168" spans="1:3" ht="15">
      <c r="A168" s="3" t="str">
        <f>"232251009"</f>
        <v>232251009</v>
      </c>
      <c r="B168" s="3" t="str">
        <f t="shared" si="24"/>
        <v>25</v>
      </c>
      <c r="C168" s="3" t="s">
        <v>24</v>
      </c>
    </row>
    <row r="169" spans="1:3" ht="15">
      <c r="A169" s="3" t="str">
        <f>"232251106"</f>
        <v>232251106</v>
      </c>
      <c r="B169" s="3" t="str">
        <f t="shared" si="24"/>
        <v>25</v>
      </c>
      <c r="C169" s="3" t="s">
        <v>24</v>
      </c>
    </row>
    <row r="170" spans="1:3" ht="15">
      <c r="A170" s="3" t="str">
        <f>"232251202"</f>
        <v>232251202</v>
      </c>
      <c r="B170" s="3" t="str">
        <f t="shared" si="24"/>
        <v>25</v>
      </c>
      <c r="C170" s="3" t="s">
        <v>24</v>
      </c>
    </row>
    <row r="171" spans="1:3" ht="15">
      <c r="A171" s="3" t="str">
        <f>"232250904"</f>
        <v>232250904</v>
      </c>
      <c r="B171" s="3" t="str">
        <f t="shared" si="24"/>
        <v>25</v>
      </c>
      <c r="C171" s="3" t="s">
        <v>24</v>
      </c>
    </row>
    <row r="172" spans="1:3" ht="15">
      <c r="A172" s="3" t="str">
        <f>"232251123"</f>
        <v>232251123</v>
      </c>
      <c r="B172" s="3" t="str">
        <f t="shared" si="24"/>
        <v>25</v>
      </c>
      <c r="C172" s="3" t="s">
        <v>24</v>
      </c>
    </row>
    <row r="173" spans="1:3" ht="15">
      <c r="A173" s="3" t="str">
        <f>"232250630"</f>
        <v>232250630</v>
      </c>
      <c r="B173" s="3" t="str">
        <f t="shared" si="24"/>
        <v>25</v>
      </c>
      <c r="C173" s="3" t="s">
        <v>24</v>
      </c>
    </row>
    <row r="174" spans="1:3" ht="15">
      <c r="A174" s="3" t="str">
        <f>"232250808"</f>
        <v>232250808</v>
      </c>
      <c r="B174" s="3" t="str">
        <f t="shared" si="24"/>
        <v>25</v>
      </c>
      <c r="C174" s="3" t="s">
        <v>24</v>
      </c>
    </row>
    <row r="175" spans="1:3" ht="15">
      <c r="A175" s="3" t="str">
        <f>"232250822"</f>
        <v>232250822</v>
      </c>
      <c r="B175" s="3" t="str">
        <f t="shared" si="24"/>
        <v>25</v>
      </c>
      <c r="C175" s="3" t="s">
        <v>24</v>
      </c>
    </row>
    <row r="176" spans="1:3" ht="15">
      <c r="A176" s="3" t="str">
        <f>"232250828"</f>
        <v>232250828</v>
      </c>
      <c r="B176" s="3" t="str">
        <f t="shared" si="24"/>
        <v>25</v>
      </c>
      <c r="C176" s="3" t="s">
        <v>24</v>
      </c>
    </row>
    <row r="177" spans="1:3" ht="15">
      <c r="A177" s="3" t="str">
        <f>"232250901"</f>
        <v>232250901</v>
      </c>
      <c r="B177" s="3" t="str">
        <f t="shared" si="24"/>
        <v>25</v>
      </c>
      <c r="C177" s="3" t="s">
        <v>24</v>
      </c>
    </row>
    <row r="178" spans="1:3" ht="15">
      <c r="A178" s="3" t="str">
        <f>"232251203"</f>
        <v>232251203</v>
      </c>
      <c r="B178" s="3" t="str">
        <f t="shared" si="24"/>
        <v>25</v>
      </c>
      <c r="C178" s="3" t="s">
        <v>24</v>
      </c>
    </row>
    <row r="179" spans="1:3" ht="15">
      <c r="A179" s="3" t="str">
        <f>"232250712"</f>
        <v>232250712</v>
      </c>
      <c r="B179" s="3" t="str">
        <f t="shared" si="24"/>
        <v>25</v>
      </c>
      <c r="C179" s="3" t="s">
        <v>24</v>
      </c>
    </row>
    <row r="180" spans="1:3" ht="15">
      <c r="A180" s="3" t="str">
        <f>"232250813"</f>
        <v>232250813</v>
      </c>
      <c r="B180" s="3" t="str">
        <f t="shared" si="24"/>
        <v>25</v>
      </c>
      <c r="C180" s="3" t="s">
        <v>24</v>
      </c>
    </row>
    <row r="181" spans="1:3" ht="15">
      <c r="A181" s="3" t="str">
        <f>"232250909"</f>
        <v>232250909</v>
      </c>
      <c r="B181" s="3" t="str">
        <f t="shared" si="24"/>
        <v>25</v>
      </c>
      <c r="C181" s="3" t="s">
        <v>24</v>
      </c>
    </row>
    <row r="182" spans="1:3" ht="15">
      <c r="A182" s="3" t="str">
        <f>"232250923"</f>
        <v>232250923</v>
      </c>
      <c r="B182" s="3" t="str">
        <f t="shared" si="24"/>
        <v>25</v>
      </c>
      <c r="C182" s="3" t="s">
        <v>24</v>
      </c>
    </row>
    <row r="183" spans="1:3" ht="15">
      <c r="A183" s="3" t="str">
        <f>"232250713"</f>
        <v>232250713</v>
      </c>
      <c r="B183" s="3" t="str">
        <f t="shared" si="24"/>
        <v>25</v>
      </c>
      <c r="C183" s="3" t="s">
        <v>24</v>
      </c>
    </row>
    <row r="184" spans="1:3" ht="15">
      <c r="A184" s="3" t="str">
        <f>"232250906"</f>
        <v>232250906</v>
      </c>
      <c r="B184" s="3" t="str">
        <f t="shared" si="24"/>
        <v>25</v>
      </c>
      <c r="C184" s="3" t="s">
        <v>24</v>
      </c>
    </row>
    <row r="185" spans="1:3" ht="15">
      <c r="A185" s="3" t="str">
        <f>"232251018"</f>
        <v>232251018</v>
      </c>
      <c r="B185" s="3" t="str">
        <f t="shared" si="24"/>
        <v>25</v>
      </c>
      <c r="C185" s="3" t="s">
        <v>24</v>
      </c>
    </row>
    <row r="186" spans="1:3" ht="15">
      <c r="A186" s="3" t="str">
        <f>"232251025"</f>
        <v>232251025</v>
      </c>
      <c r="B186" s="3" t="str">
        <f t="shared" si="24"/>
        <v>25</v>
      </c>
      <c r="C186" s="3" t="s">
        <v>24</v>
      </c>
    </row>
    <row r="187" spans="1:3" ht="15">
      <c r="A187" s="3" t="str">
        <f>"232251028"</f>
        <v>232251028</v>
      </c>
      <c r="B187" s="3" t="str">
        <f t="shared" si="24"/>
        <v>25</v>
      </c>
      <c r="C187" s="3" t="s">
        <v>24</v>
      </c>
    </row>
    <row r="188" spans="1:3" ht="15">
      <c r="A188" s="4" t="str">
        <f>"232261720"</f>
        <v>232261720</v>
      </c>
      <c r="B188" s="4" t="str">
        <f aca="true" t="shared" si="25" ref="B188:B209">"26"</f>
        <v>26</v>
      </c>
      <c r="C188" s="4" t="s">
        <v>24</v>
      </c>
    </row>
    <row r="189" spans="1:3" ht="15">
      <c r="A189" s="3" t="str">
        <f>"232261501"</f>
        <v>232261501</v>
      </c>
      <c r="B189" s="3" t="str">
        <f t="shared" si="25"/>
        <v>26</v>
      </c>
      <c r="C189" s="3" t="s">
        <v>24</v>
      </c>
    </row>
    <row r="190" spans="1:3" ht="15">
      <c r="A190" s="3" t="str">
        <f>"232261408"</f>
        <v>232261408</v>
      </c>
      <c r="B190" s="3" t="str">
        <f t="shared" si="25"/>
        <v>26</v>
      </c>
      <c r="C190" s="3" t="s">
        <v>24</v>
      </c>
    </row>
    <row r="191" spans="1:3" ht="15">
      <c r="A191" s="3" t="str">
        <f>"232261328"</f>
        <v>232261328</v>
      </c>
      <c r="B191" s="3" t="str">
        <f t="shared" si="25"/>
        <v>26</v>
      </c>
      <c r="C191" s="3" t="s">
        <v>24</v>
      </c>
    </row>
    <row r="192" spans="1:3" ht="15">
      <c r="A192" s="3" t="str">
        <f>"232261410"</f>
        <v>232261410</v>
      </c>
      <c r="B192" s="3" t="str">
        <f t="shared" si="25"/>
        <v>26</v>
      </c>
      <c r="C192" s="3" t="s">
        <v>24</v>
      </c>
    </row>
    <row r="193" spans="1:3" ht="15">
      <c r="A193" s="3" t="str">
        <f>"232261907"</f>
        <v>232261907</v>
      </c>
      <c r="B193" s="3" t="str">
        <f t="shared" si="25"/>
        <v>26</v>
      </c>
      <c r="C193" s="3" t="s">
        <v>24</v>
      </c>
    </row>
    <row r="194" spans="1:3" ht="15">
      <c r="A194" s="3" t="str">
        <f>"232261624"</f>
        <v>232261624</v>
      </c>
      <c r="B194" s="3" t="str">
        <f t="shared" si="25"/>
        <v>26</v>
      </c>
      <c r="C194" s="3" t="s">
        <v>24</v>
      </c>
    </row>
    <row r="195" spans="1:3" ht="15">
      <c r="A195" s="3" t="str">
        <f>"232261807"</f>
        <v>232261807</v>
      </c>
      <c r="B195" s="3" t="str">
        <f t="shared" si="25"/>
        <v>26</v>
      </c>
      <c r="C195" s="3" t="s">
        <v>24</v>
      </c>
    </row>
    <row r="196" spans="1:3" ht="15">
      <c r="A196" s="3" t="str">
        <f>"232261809"</f>
        <v>232261809</v>
      </c>
      <c r="B196" s="3" t="str">
        <f t="shared" si="25"/>
        <v>26</v>
      </c>
      <c r="C196" s="3" t="s">
        <v>24</v>
      </c>
    </row>
    <row r="197" spans="1:3" ht="15">
      <c r="A197" s="3" t="str">
        <f>"232261314"</f>
        <v>232261314</v>
      </c>
      <c r="B197" s="3" t="str">
        <f t="shared" si="25"/>
        <v>26</v>
      </c>
      <c r="C197" s="3" t="s">
        <v>24</v>
      </c>
    </row>
    <row r="198" spans="1:3" ht="15">
      <c r="A198" s="3" t="str">
        <f>"232261910"</f>
        <v>232261910</v>
      </c>
      <c r="B198" s="3" t="str">
        <f t="shared" si="25"/>
        <v>26</v>
      </c>
      <c r="C198" s="3" t="s">
        <v>24</v>
      </c>
    </row>
    <row r="199" spans="1:3" ht="15">
      <c r="A199" s="3" t="str">
        <f>"232261402"</f>
        <v>232261402</v>
      </c>
      <c r="B199" s="3" t="str">
        <f t="shared" si="25"/>
        <v>26</v>
      </c>
      <c r="C199" s="3" t="s">
        <v>24</v>
      </c>
    </row>
    <row r="200" spans="1:3" ht="15">
      <c r="A200" s="3" t="str">
        <f>"232261411"</f>
        <v>232261411</v>
      </c>
      <c r="B200" s="3" t="str">
        <f t="shared" si="25"/>
        <v>26</v>
      </c>
      <c r="C200" s="3" t="s">
        <v>24</v>
      </c>
    </row>
    <row r="201" spans="1:3" ht="15">
      <c r="A201" s="3" t="str">
        <f>"232261821"</f>
        <v>232261821</v>
      </c>
      <c r="B201" s="3" t="str">
        <f t="shared" si="25"/>
        <v>26</v>
      </c>
      <c r="C201" s="3" t="s">
        <v>24</v>
      </c>
    </row>
    <row r="202" spans="1:3" ht="15">
      <c r="A202" s="3" t="str">
        <f>"232261901"</f>
        <v>232261901</v>
      </c>
      <c r="B202" s="3" t="str">
        <f t="shared" si="25"/>
        <v>26</v>
      </c>
      <c r="C202" s="3" t="s">
        <v>24</v>
      </c>
    </row>
    <row r="203" spans="1:3" ht="15">
      <c r="A203" s="3" t="str">
        <f>"232261230"</f>
        <v>232261230</v>
      </c>
      <c r="B203" s="3" t="str">
        <f t="shared" si="25"/>
        <v>26</v>
      </c>
      <c r="C203" s="3" t="s">
        <v>24</v>
      </c>
    </row>
    <row r="204" spans="1:3" ht="15">
      <c r="A204" s="3" t="str">
        <f>"232261502"</f>
        <v>232261502</v>
      </c>
      <c r="B204" s="3" t="str">
        <f t="shared" si="25"/>
        <v>26</v>
      </c>
      <c r="C204" s="3" t="s">
        <v>24</v>
      </c>
    </row>
    <row r="205" spans="1:3" ht="15">
      <c r="A205" s="3" t="str">
        <f>"232261602"</f>
        <v>232261602</v>
      </c>
      <c r="B205" s="3" t="str">
        <f t="shared" si="25"/>
        <v>26</v>
      </c>
      <c r="C205" s="3" t="s">
        <v>24</v>
      </c>
    </row>
    <row r="206" spans="1:3" ht="15">
      <c r="A206" s="3" t="str">
        <f>"232261406"</f>
        <v>232261406</v>
      </c>
      <c r="B206" s="3" t="str">
        <f t="shared" si="25"/>
        <v>26</v>
      </c>
      <c r="C206" s="3" t="s">
        <v>24</v>
      </c>
    </row>
    <row r="207" spans="1:3" ht="15">
      <c r="A207" s="3" t="str">
        <f>"232261508"</f>
        <v>232261508</v>
      </c>
      <c r="B207" s="3" t="str">
        <f t="shared" si="25"/>
        <v>26</v>
      </c>
      <c r="C207" s="3" t="s">
        <v>24</v>
      </c>
    </row>
    <row r="208" spans="1:3" ht="15">
      <c r="A208" s="3" t="str">
        <f>"232261528"</f>
        <v>232261528</v>
      </c>
      <c r="B208" s="3" t="str">
        <f t="shared" si="25"/>
        <v>26</v>
      </c>
      <c r="C208" s="3" t="s">
        <v>24</v>
      </c>
    </row>
    <row r="209" spans="1:3" ht="15">
      <c r="A209" s="3" t="str">
        <f>"232261706"</f>
        <v>232261706</v>
      </c>
      <c r="B209" s="3" t="str">
        <f t="shared" si="25"/>
        <v>26</v>
      </c>
      <c r="C209" s="3" t="s">
        <v>24</v>
      </c>
    </row>
    <row r="210" spans="1:3" ht="15">
      <c r="A210" s="4" t="str">
        <f>"232272310"</f>
        <v>232272310</v>
      </c>
      <c r="B210" s="4" t="str">
        <f aca="true" t="shared" si="26" ref="B210:B229">"27"</f>
        <v>27</v>
      </c>
      <c r="C210" s="4" t="s">
        <v>24</v>
      </c>
    </row>
    <row r="211" spans="1:3" ht="15">
      <c r="A211" s="3" t="str">
        <f>"232272313"</f>
        <v>232272313</v>
      </c>
      <c r="B211" s="3" t="str">
        <f t="shared" si="26"/>
        <v>27</v>
      </c>
      <c r="C211" s="3" t="s">
        <v>24</v>
      </c>
    </row>
    <row r="212" spans="1:3" ht="15">
      <c r="A212" s="3" t="str">
        <f>"232272516"</f>
        <v>232272516</v>
      </c>
      <c r="B212" s="3" t="str">
        <f t="shared" si="26"/>
        <v>27</v>
      </c>
      <c r="C212" s="3" t="s">
        <v>24</v>
      </c>
    </row>
    <row r="213" spans="1:3" ht="15">
      <c r="A213" s="3" t="str">
        <f>"232272520"</f>
        <v>232272520</v>
      </c>
      <c r="B213" s="3" t="str">
        <f t="shared" si="26"/>
        <v>27</v>
      </c>
      <c r="C213" s="3" t="s">
        <v>24</v>
      </c>
    </row>
    <row r="214" spans="1:3" ht="15">
      <c r="A214" s="3" t="str">
        <f>"232272521"</f>
        <v>232272521</v>
      </c>
      <c r="B214" s="3" t="str">
        <f t="shared" si="26"/>
        <v>27</v>
      </c>
      <c r="C214" s="3" t="s">
        <v>24</v>
      </c>
    </row>
    <row r="215" spans="1:3" ht="15">
      <c r="A215" s="3" t="str">
        <f>"232272221"</f>
        <v>232272221</v>
      </c>
      <c r="B215" s="3" t="str">
        <f t="shared" si="26"/>
        <v>27</v>
      </c>
      <c r="C215" s="3" t="s">
        <v>24</v>
      </c>
    </row>
    <row r="216" spans="1:3" ht="15">
      <c r="A216" s="3" t="str">
        <f>"232272324"</f>
        <v>232272324</v>
      </c>
      <c r="B216" s="3" t="str">
        <f t="shared" si="26"/>
        <v>27</v>
      </c>
      <c r="C216" s="3" t="s">
        <v>24</v>
      </c>
    </row>
    <row r="217" spans="1:3" ht="15">
      <c r="A217" s="3" t="str">
        <f>"232272011"</f>
        <v>232272011</v>
      </c>
      <c r="B217" s="3" t="str">
        <f t="shared" si="26"/>
        <v>27</v>
      </c>
      <c r="C217" s="3" t="s">
        <v>24</v>
      </c>
    </row>
    <row r="218" spans="1:3" ht="15">
      <c r="A218" s="3" t="str">
        <f>"232272121"</f>
        <v>232272121</v>
      </c>
      <c r="B218" s="3" t="str">
        <f t="shared" si="26"/>
        <v>27</v>
      </c>
      <c r="C218" s="3" t="s">
        <v>24</v>
      </c>
    </row>
    <row r="219" spans="1:3" ht="15">
      <c r="A219" s="3" t="str">
        <f>"232272319"</f>
        <v>232272319</v>
      </c>
      <c r="B219" s="3" t="str">
        <f t="shared" si="26"/>
        <v>27</v>
      </c>
      <c r="C219" s="3" t="s">
        <v>24</v>
      </c>
    </row>
    <row r="220" spans="1:3" ht="15">
      <c r="A220" s="3" t="str">
        <f>"232272010"</f>
        <v>232272010</v>
      </c>
      <c r="B220" s="3" t="str">
        <f t="shared" si="26"/>
        <v>27</v>
      </c>
      <c r="C220" s="3" t="s">
        <v>24</v>
      </c>
    </row>
    <row r="221" spans="1:3" ht="15">
      <c r="A221" s="3" t="str">
        <f>"232272308"</f>
        <v>232272308</v>
      </c>
      <c r="B221" s="3" t="str">
        <f t="shared" si="26"/>
        <v>27</v>
      </c>
      <c r="C221" s="3" t="s">
        <v>24</v>
      </c>
    </row>
    <row r="222" spans="1:3" ht="15">
      <c r="A222" s="3" t="str">
        <f>"232272503"</f>
        <v>232272503</v>
      </c>
      <c r="B222" s="3" t="str">
        <f t="shared" si="26"/>
        <v>27</v>
      </c>
      <c r="C222" s="3" t="s">
        <v>24</v>
      </c>
    </row>
    <row r="223" spans="1:3" ht="15">
      <c r="A223" s="3" t="str">
        <f>"232272122"</f>
        <v>232272122</v>
      </c>
      <c r="B223" s="3" t="str">
        <f t="shared" si="26"/>
        <v>27</v>
      </c>
      <c r="C223" s="3" t="s">
        <v>24</v>
      </c>
    </row>
    <row r="224" spans="1:3" ht="15">
      <c r="A224" s="3" t="str">
        <f>"232272130"</f>
        <v>232272130</v>
      </c>
      <c r="B224" s="3" t="str">
        <f t="shared" si="26"/>
        <v>27</v>
      </c>
      <c r="C224" s="3" t="s">
        <v>24</v>
      </c>
    </row>
    <row r="225" spans="1:3" ht="15">
      <c r="A225" s="3" t="str">
        <f>"232272508"</f>
        <v>232272508</v>
      </c>
      <c r="B225" s="3" t="str">
        <f t="shared" si="26"/>
        <v>27</v>
      </c>
      <c r="C225" s="3" t="s">
        <v>24</v>
      </c>
    </row>
    <row r="226" spans="1:3" ht="15">
      <c r="A226" s="3" t="str">
        <f>"232272504"</f>
        <v>232272504</v>
      </c>
      <c r="B226" s="3" t="str">
        <f t="shared" si="26"/>
        <v>27</v>
      </c>
      <c r="C226" s="3" t="s">
        <v>24</v>
      </c>
    </row>
    <row r="227" spans="1:3" ht="15">
      <c r="A227" s="3" t="str">
        <f>"232272224"</f>
        <v>232272224</v>
      </c>
      <c r="B227" s="3" t="str">
        <f t="shared" si="26"/>
        <v>27</v>
      </c>
      <c r="C227" s="3" t="s">
        <v>24</v>
      </c>
    </row>
    <row r="228" spans="1:3" ht="15">
      <c r="A228" s="3" t="str">
        <f>"232272230"</f>
        <v>232272230</v>
      </c>
      <c r="B228" s="3" t="str">
        <f t="shared" si="26"/>
        <v>27</v>
      </c>
      <c r="C228" s="3" t="s">
        <v>24</v>
      </c>
    </row>
    <row r="229" spans="1:3" ht="15">
      <c r="A229" s="3" t="str">
        <f>"232272427"</f>
        <v>232272427</v>
      </c>
      <c r="B229" s="3" t="str">
        <f t="shared" si="26"/>
        <v>27</v>
      </c>
      <c r="C229" s="3" t="s">
        <v>24</v>
      </c>
    </row>
    <row r="230" spans="1:3" ht="15">
      <c r="A230" s="4" t="str">
        <f>"232282619"</f>
        <v>232282619</v>
      </c>
      <c r="B230" s="4" t="str">
        <f aca="true" t="shared" si="27" ref="B230:B253">"28"</f>
        <v>28</v>
      </c>
      <c r="C230" s="4" t="s">
        <v>24</v>
      </c>
    </row>
    <row r="231" spans="1:3" ht="15">
      <c r="A231" s="3" t="str">
        <f>"232283022"</f>
        <v>232283022</v>
      </c>
      <c r="B231" s="3" t="str">
        <f t="shared" si="27"/>
        <v>28</v>
      </c>
      <c r="C231" s="3" t="s">
        <v>24</v>
      </c>
    </row>
    <row r="232" spans="1:3" ht="15">
      <c r="A232" s="3" t="str">
        <f>"232282626"</f>
        <v>232282626</v>
      </c>
      <c r="B232" s="3" t="str">
        <f t="shared" si="27"/>
        <v>28</v>
      </c>
      <c r="C232" s="3" t="s">
        <v>24</v>
      </c>
    </row>
    <row r="233" spans="1:3" ht="15">
      <c r="A233" s="3" t="str">
        <f>"232282725"</f>
        <v>232282725</v>
      </c>
      <c r="B233" s="3" t="str">
        <f t="shared" si="27"/>
        <v>28</v>
      </c>
      <c r="C233" s="3" t="s">
        <v>24</v>
      </c>
    </row>
    <row r="234" spans="1:3" ht="15">
      <c r="A234" s="3" t="str">
        <f>"232283125"</f>
        <v>232283125</v>
      </c>
      <c r="B234" s="3" t="str">
        <f t="shared" si="27"/>
        <v>28</v>
      </c>
      <c r="C234" s="3" t="s">
        <v>24</v>
      </c>
    </row>
    <row r="235" spans="1:3" ht="15">
      <c r="A235" s="3" t="str">
        <f>"232282601"</f>
        <v>232282601</v>
      </c>
      <c r="B235" s="3" t="str">
        <f t="shared" si="27"/>
        <v>28</v>
      </c>
      <c r="C235" s="3" t="s">
        <v>24</v>
      </c>
    </row>
    <row r="236" spans="1:3" ht="15">
      <c r="A236" s="3" t="str">
        <f>"232283114"</f>
        <v>232283114</v>
      </c>
      <c r="B236" s="3" t="str">
        <f t="shared" si="27"/>
        <v>28</v>
      </c>
      <c r="C236" s="3" t="s">
        <v>24</v>
      </c>
    </row>
    <row r="237" spans="1:3" ht="15">
      <c r="A237" s="3" t="str">
        <f>"232282916"</f>
        <v>232282916</v>
      </c>
      <c r="B237" s="3" t="str">
        <f t="shared" si="27"/>
        <v>28</v>
      </c>
      <c r="C237" s="3" t="s">
        <v>24</v>
      </c>
    </row>
    <row r="238" spans="1:3" ht="15">
      <c r="A238" s="3" t="str">
        <f>"232282530"</f>
        <v>232282530</v>
      </c>
      <c r="B238" s="3" t="str">
        <f t="shared" si="27"/>
        <v>28</v>
      </c>
      <c r="C238" s="3" t="s">
        <v>24</v>
      </c>
    </row>
    <row r="239" spans="1:3" ht="15">
      <c r="A239" s="3" t="str">
        <f>"232282609"</f>
        <v>232282609</v>
      </c>
      <c r="B239" s="3" t="str">
        <f t="shared" si="27"/>
        <v>28</v>
      </c>
      <c r="C239" s="3" t="s">
        <v>24</v>
      </c>
    </row>
    <row r="240" spans="1:3" ht="15">
      <c r="A240" s="3" t="str">
        <f>"232282830"</f>
        <v>232282830</v>
      </c>
      <c r="B240" s="3" t="str">
        <f t="shared" si="27"/>
        <v>28</v>
      </c>
      <c r="C240" s="3" t="s">
        <v>24</v>
      </c>
    </row>
    <row r="241" spans="1:3" ht="15">
      <c r="A241" s="3" t="str">
        <f>"232282816"</f>
        <v>232282816</v>
      </c>
      <c r="B241" s="3" t="str">
        <f t="shared" si="27"/>
        <v>28</v>
      </c>
      <c r="C241" s="3" t="s">
        <v>24</v>
      </c>
    </row>
    <row r="242" spans="1:3" ht="15">
      <c r="A242" s="3" t="str">
        <f>"232282919"</f>
        <v>232282919</v>
      </c>
      <c r="B242" s="3" t="str">
        <f t="shared" si="27"/>
        <v>28</v>
      </c>
      <c r="C242" s="3" t="s">
        <v>24</v>
      </c>
    </row>
    <row r="243" spans="1:3" ht="15">
      <c r="A243" s="3" t="str">
        <f>"232282615"</f>
        <v>232282615</v>
      </c>
      <c r="B243" s="3" t="str">
        <f t="shared" si="27"/>
        <v>28</v>
      </c>
      <c r="C243" s="3" t="s">
        <v>24</v>
      </c>
    </row>
    <row r="244" spans="1:3" ht="15">
      <c r="A244" s="3" t="str">
        <f>"232282819"</f>
        <v>232282819</v>
      </c>
      <c r="B244" s="3" t="str">
        <f t="shared" si="27"/>
        <v>28</v>
      </c>
      <c r="C244" s="3" t="s">
        <v>24</v>
      </c>
    </row>
    <row r="245" spans="1:3" ht="15">
      <c r="A245" s="3" t="str">
        <f>"232282907"</f>
        <v>232282907</v>
      </c>
      <c r="B245" s="3" t="str">
        <f t="shared" si="27"/>
        <v>28</v>
      </c>
      <c r="C245" s="3" t="s">
        <v>24</v>
      </c>
    </row>
    <row r="246" spans="1:3" ht="15">
      <c r="A246" s="3" t="str">
        <f>"232283012"</f>
        <v>232283012</v>
      </c>
      <c r="B246" s="3" t="str">
        <f t="shared" si="27"/>
        <v>28</v>
      </c>
      <c r="C246" s="3" t="s">
        <v>24</v>
      </c>
    </row>
    <row r="247" spans="1:3" ht="15">
      <c r="A247" s="3" t="str">
        <f>"232282629"</f>
        <v>232282629</v>
      </c>
      <c r="B247" s="3" t="str">
        <f t="shared" si="27"/>
        <v>28</v>
      </c>
      <c r="C247" s="3" t="s">
        <v>24</v>
      </c>
    </row>
    <row r="248" spans="1:3" ht="15">
      <c r="A248" s="3" t="str">
        <f>"232282821"</f>
        <v>232282821</v>
      </c>
      <c r="B248" s="3" t="str">
        <f t="shared" si="27"/>
        <v>28</v>
      </c>
      <c r="C248" s="3" t="s">
        <v>24</v>
      </c>
    </row>
    <row r="249" spans="1:3" ht="15">
      <c r="A249" s="3" t="str">
        <f>"232283008"</f>
        <v>232283008</v>
      </c>
      <c r="B249" s="3" t="str">
        <f t="shared" si="27"/>
        <v>28</v>
      </c>
      <c r="C249" s="3" t="s">
        <v>24</v>
      </c>
    </row>
    <row r="250" spans="1:3" ht="15">
      <c r="A250" s="3" t="str">
        <f>"232283010"</f>
        <v>232283010</v>
      </c>
      <c r="B250" s="3" t="str">
        <f t="shared" si="27"/>
        <v>28</v>
      </c>
      <c r="C250" s="3" t="s">
        <v>24</v>
      </c>
    </row>
    <row r="251" spans="1:3" ht="15">
      <c r="A251" s="3" t="str">
        <f>"232283021"</f>
        <v>232283021</v>
      </c>
      <c r="B251" s="3" t="str">
        <f t="shared" si="27"/>
        <v>28</v>
      </c>
      <c r="C251" s="3" t="s">
        <v>24</v>
      </c>
    </row>
    <row r="252" spans="1:3" ht="15">
      <c r="A252" s="3" t="str">
        <f>"232283109"</f>
        <v>232283109</v>
      </c>
      <c r="B252" s="3" t="str">
        <f t="shared" si="27"/>
        <v>28</v>
      </c>
      <c r="C252" s="3" t="s">
        <v>24</v>
      </c>
    </row>
    <row r="253" spans="1:3" ht="15">
      <c r="A253" s="3" t="str">
        <f>"232283206"</f>
        <v>232283206</v>
      </c>
      <c r="B253" s="3" t="str">
        <f t="shared" si="27"/>
        <v>28</v>
      </c>
      <c r="C253" s="3" t="s">
        <v>24</v>
      </c>
    </row>
  </sheetData>
  <sheetProtection/>
  <mergeCells count="1">
    <mergeCell ref="A1:C1"/>
  </mergeCells>
  <printOptions/>
  <pageMargins left="0.700694444444445" right="0.700694444444445" top="0.39305555555555605" bottom="0.3930555555555560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dcterms:created xsi:type="dcterms:W3CDTF">2023-09-11T07:11:00Z</dcterms:created>
  <dcterms:modified xsi:type="dcterms:W3CDTF">2023-09-11T08:19:41Z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6FB2145C92544C60A8EDBF35FC8A5FBA</vt:lpwstr>
  </property>
  <property fmtid="{D5CDD505-2E9C-101B-9397-08002B2CF9AE}" pid="4" name="KSOProductBuildV">
    <vt:lpwstr>2052-11.8.2.11019</vt:lpwstr>
  </property>
</Properties>
</file>